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9980" windowHeight="7815" activeTab="1"/>
  </bookViews>
  <sheets>
    <sheet name="2561" sheetId="2" r:id="rId1"/>
    <sheet name="2562" sheetId="4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F50" i="4" l="1"/>
  <c r="H50" i="4" s="1"/>
  <c r="E50" i="4"/>
  <c r="D50" i="4"/>
  <c r="C50" i="4"/>
  <c r="B50" i="4"/>
  <c r="F49" i="4"/>
  <c r="H49" i="4" s="1"/>
  <c r="E49" i="4"/>
  <c r="D49" i="4"/>
  <c r="C49" i="4"/>
  <c r="B49" i="4"/>
  <c r="F48" i="4"/>
  <c r="E48" i="4"/>
  <c r="D48" i="4"/>
  <c r="C48" i="4"/>
  <c r="B48" i="4"/>
  <c r="F47" i="4"/>
  <c r="E47" i="4"/>
  <c r="D47" i="4"/>
  <c r="C47" i="4"/>
  <c r="B47" i="4"/>
  <c r="F46" i="4"/>
  <c r="E46" i="4"/>
  <c r="D46" i="4"/>
  <c r="C46" i="4"/>
  <c r="B46" i="4"/>
  <c r="F45" i="4"/>
  <c r="E45" i="4"/>
  <c r="D45" i="4"/>
  <c r="C45" i="4"/>
  <c r="B45" i="4"/>
  <c r="F44" i="4"/>
  <c r="E44" i="4"/>
  <c r="D44" i="4"/>
  <c r="C44" i="4"/>
  <c r="B44" i="4"/>
  <c r="F43" i="4"/>
  <c r="E43" i="4"/>
  <c r="D43" i="4"/>
  <c r="C43" i="4"/>
  <c r="B43" i="4"/>
  <c r="F42" i="4"/>
  <c r="E42" i="4"/>
  <c r="D42" i="4"/>
  <c r="C42" i="4"/>
  <c r="B42" i="4"/>
  <c r="F41" i="4"/>
  <c r="E41" i="4"/>
  <c r="D41" i="4"/>
  <c r="C41" i="4"/>
  <c r="B41" i="4"/>
  <c r="F40" i="4"/>
  <c r="E40" i="4"/>
  <c r="D40" i="4"/>
  <c r="C40" i="4"/>
  <c r="C39" i="4" s="1"/>
  <c r="B40" i="4"/>
  <c r="E39" i="4"/>
  <c r="H38" i="4"/>
  <c r="F38" i="4"/>
  <c r="E38" i="4"/>
  <c r="D38" i="4"/>
  <c r="C38" i="4"/>
  <c r="B38" i="4"/>
  <c r="F37" i="4"/>
  <c r="G37" i="4" s="1"/>
  <c r="E37" i="4"/>
  <c r="D37" i="4"/>
  <c r="C37" i="4"/>
  <c r="B37" i="4"/>
  <c r="F36" i="4"/>
  <c r="E36" i="4"/>
  <c r="D36" i="4"/>
  <c r="C36" i="4"/>
  <c r="B36" i="4"/>
  <c r="F35" i="4"/>
  <c r="E35" i="4"/>
  <c r="D35" i="4"/>
  <c r="C35" i="4"/>
  <c r="B35" i="4"/>
  <c r="F34" i="4"/>
  <c r="E34" i="4"/>
  <c r="G34" i="4" s="1"/>
  <c r="D34" i="4"/>
  <c r="C34" i="4"/>
  <c r="B34" i="4"/>
  <c r="F33" i="4"/>
  <c r="G33" i="4" s="1"/>
  <c r="E33" i="4"/>
  <c r="D33" i="4"/>
  <c r="C33" i="4"/>
  <c r="B33" i="4"/>
  <c r="F32" i="4"/>
  <c r="E32" i="4"/>
  <c r="G32" i="4" s="1"/>
  <c r="D32" i="4"/>
  <c r="C32" i="4"/>
  <c r="B32" i="4"/>
  <c r="F31" i="4"/>
  <c r="G31" i="4" s="1"/>
  <c r="E31" i="4"/>
  <c r="D31" i="4"/>
  <c r="C31" i="4"/>
  <c r="B31" i="4"/>
  <c r="F30" i="4"/>
  <c r="E30" i="4"/>
  <c r="G30" i="4" s="1"/>
  <c r="D30" i="4"/>
  <c r="C30" i="4"/>
  <c r="B30" i="4"/>
  <c r="F29" i="4"/>
  <c r="G29" i="4" s="1"/>
  <c r="E29" i="4"/>
  <c r="D29" i="4"/>
  <c r="C29" i="4"/>
  <c r="B29" i="4"/>
  <c r="F28" i="4"/>
  <c r="E28" i="4"/>
  <c r="G28" i="4" s="1"/>
  <c r="D28" i="4"/>
  <c r="C28" i="4"/>
  <c r="B28" i="4"/>
  <c r="F27" i="4"/>
  <c r="G27" i="4" s="1"/>
  <c r="E27" i="4"/>
  <c r="D27" i="4"/>
  <c r="C27" i="4"/>
  <c r="B27" i="4"/>
  <c r="F26" i="4"/>
  <c r="E26" i="4"/>
  <c r="G26" i="4" s="1"/>
  <c r="D26" i="4"/>
  <c r="C26" i="4"/>
  <c r="B26" i="4"/>
  <c r="F25" i="4"/>
  <c r="G25" i="4" s="1"/>
  <c r="E25" i="4"/>
  <c r="D25" i="4"/>
  <c r="C25" i="4"/>
  <c r="B25" i="4"/>
  <c r="F24" i="4"/>
  <c r="E24" i="4"/>
  <c r="G24" i="4" s="1"/>
  <c r="D24" i="4"/>
  <c r="C24" i="4"/>
  <c r="B24" i="4"/>
  <c r="F23" i="4"/>
  <c r="G23" i="4" s="1"/>
  <c r="E23" i="4"/>
  <c r="D23" i="4"/>
  <c r="C23" i="4"/>
  <c r="B23" i="4"/>
  <c r="F22" i="4"/>
  <c r="E22" i="4"/>
  <c r="G22" i="4" s="1"/>
  <c r="D22" i="4"/>
  <c r="C22" i="4"/>
  <c r="B22" i="4"/>
  <c r="F21" i="4"/>
  <c r="G21" i="4" s="1"/>
  <c r="E21" i="4"/>
  <c r="D21" i="4"/>
  <c r="C21" i="4"/>
  <c r="B21" i="4"/>
  <c r="F20" i="4"/>
  <c r="E20" i="4"/>
  <c r="G20" i="4" s="1"/>
  <c r="D20" i="4"/>
  <c r="C20" i="4"/>
  <c r="B20" i="4"/>
  <c r="F19" i="4"/>
  <c r="G19" i="4" s="1"/>
  <c r="E19" i="4"/>
  <c r="D19" i="4"/>
  <c r="C19" i="4"/>
  <c r="B19" i="4"/>
  <c r="F18" i="4"/>
  <c r="E18" i="4"/>
  <c r="G18" i="4" s="1"/>
  <c r="D18" i="4"/>
  <c r="C18" i="4"/>
  <c r="B18" i="4"/>
  <c r="F17" i="4"/>
  <c r="G17" i="4" s="1"/>
  <c r="E17" i="4"/>
  <c r="D17" i="4"/>
  <c r="C17" i="4"/>
  <c r="B17" i="4"/>
  <c r="F16" i="4"/>
  <c r="E16" i="4"/>
  <c r="G16" i="4" s="1"/>
  <c r="D16" i="4"/>
  <c r="C16" i="4"/>
  <c r="B16" i="4"/>
  <c r="F15" i="4"/>
  <c r="G15" i="4" s="1"/>
  <c r="E15" i="4"/>
  <c r="D15" i="4"/>
  <c r="C15" i="4"/>
  <c r="B15" i="4"/>
  <c r="F14" i="4"/>
  <c r="E14" i="4"/>
  <c r="G14" i="4" s="1"/>
  <c r="D14" i="4"/>
  <c r="C14" i="4"/>
  <c r="B14" i="4"/>
  <c r="F13" i="4"/>
  <c r="G13" i="4" s="1"/>
  <c r="E13" i="4"/>
  <c r="D13" i="4"/>
  <c r="C13" i="4"/>
  <c r="B13" i="4"/>
  <c r="F12" i="4"/>
  <c r="E12" i="4"/>
  <c r="G12" i="4" s="1"/>
  <c r="D12" i="4"/>
  <c r="C12" i="4"/>
  <c r="B12" i="4"/>
  <c r="F11" i="4"/>
  <c r="G11" i="4" s="1"/>
  <c r="E11" i="4"/>
  <c r="D11" i="4"/>
  <c r="C11" i="4"/>
  <c r="B11" i="4"/>
  <c r="F10" i="4"/>
  <c r="E10" i="4"/>
  <c r="G10" i="4" s="1"/>
  <c r="D10" i="4"/>
  <c r="C10" i="4"/>
  <c r="B10" i="4"/>
  <c r="F9" i="4"/>
  <c r="G9" i="4" s="1"/>
  <c r="E9" i="4"/>
  <c r="D9" i="4"/>
  <c r="C9" i="4"/>
  <c r="B9" i="4"/>
  <c r="F8" i="4"/>
  <c r="E8" i="4"/>
  <c r="G8" i="4" s="1"/>
  <c r="D8" i="4"/>
  <c r="C8" i="4"/>
  <c r="B8" i="4"/>
  <c r="F7" i="4"/>
  <c r="G7" i="4" s="1"/>
  <c r="E7" i="4"/>
  <c r="D7" i="4"/>
  <c r="C7" i="4"/>
  <c r="B7" i="4"/>
  <c r="F6" i="4"/>
  <c r="E6" i="4"/>
  <c r="G6" i="4" s="1"/>
  <c r="D6" i="4"/>
  <c r="C6" i="4"/>
  <c r="B6" i="4"/>
  <c r="F5" i="4"/>
  <c r="E5" i="4"/>
  <c r="D5" i="4"/>
  <c r="D4" i="4" s="1"/>
  <c r="C5" i="4"/>
  <c r="B5" i="4"/>
  <c r="B4" i="4" s="1"/>
  <c r="C4" i="4"/>
  <c r="C51" i="4" l="1"/>
  <c r="H35" i="4"/>
  <c r="H41" i="4"/>
  <c r="H43" i="4"/>
  <c r="H45" i="4"/>
  <c r="H47" i="4"/>
  <c r="E4" i="4"/>
  <c r="E51" i="4" s="1"/>
  <c r="H6" i="4"/>
  <c r="H8" i="4"/>
  <c r="H10" i="4"/>
  <c r="H12" i="4"/>
  <c r="H14" i="4"/>
  <c r="H16" i="4"/>
  <c r="H18" i="4"/>
  <c r="H20" i="4"/>
  <c r="H22" i="4"/>
  <c r="H24" i="4"/>
  <c r="H26" i="4"/>
  <c r="H28" i="4"/>
  <c r="H30" i="4"/>
  <c r="H32" i="4"/>
  <c r="H34" i="4"/>
  <c r="H36" i="4"/>
  <c r="B39" i="4"/>
  <c r="B51" i="4" s="1"/>
  <c r="D39" i="4"/>
  <c r="D51" i="4" s="1"/>
  <c r="G40" i="4"/>
  <c r="G41" i="4"/>
  <c r="G42" i="4"/>
  <c r="G43" i="4"/>
  <c r="G44" i="4"/>
  <c r="G45" i="4"/>
  <c r="G46" i="4"/>
  <c r="G47" i="4"/>
  <c r="G48" i="4"/>
  <c r="G50" i="4"/>
  <c r="G5" i="4"/>
  <c r="F4" i="4"/>
  <c r="H5" i="4"/>
  <c r="H7" i="4"/>
  <c r="H9" i="4"/>
  <c r="H11" i="4"/>
  <c r="H13" i="4"/>
  <c r="H15" i="4"/>
  <c r="H17" i="4"/>
  <c r="H19" i="4"/>
  <c r="H21" i="4"/>
  <c r="H23" i="4"/>
  <c r="H25" i="4"/>
  <c r="H27" i="4"/>
  <c r="H29" i="4"/>
  <c r="H31" i="4"/>
  <c r="H33" i="4"/>
  <c r="H37" i="4"/>
  <c r="H40" i="4"/>
  <c r="H42" i="4"/>
  <c r="H44" i="4"/>
  <c r="H46" i="4"/>
  <c r="H48" i="4"/>
  <c r="F39" i="4"/>
  <c r="H39" i="4" l="1"/>
  <c r="G39" i="4"/>
  <c r="H4" i="4"/>
  <c r="F51" i="4"/>
  <c r="G4" i="4"/>
  <c r="G51" i="4" l="1"/>
  <c r="H51" i="4"/>
</calcChain>
</file>

<file path=xl/sharedStrings.xml><?xml version="1.0" encoding="utf-8"?>
<sst xmlns="http://schemas.openxmlformats.org/spreadsheetml/2006/main" count="120" uniqueCount="64">
  <si>
    <t>รายงานสรุปแผน/ผลการเบิกจ่ายงบลงทุนประจำเดือนมิถุนายน 2562</t>
  </si>
  <si>
    <t>ข้อมูล ณ 12/ก.ค./2562</t>
  </si>
  <si>
    <t>รัฐวิสาหกิจ</t>
  </si>
  <si>
    <t>แผนงบลงทุนทั้งปี</t>
  </si>
  <si>
    <t>แผนเบิกจ่าย ณ เดือน มิ.ย. 2562</t>
  </si>
  <si>
    <t>เบิกจ่าย ณ เดือน มิ.ย. 2562</t>
  </si>
  <si>
    <t>ยอดแผนสะสมตั้งแต่ต้นปี</t>
  </si>
  <si>
    <t>เบิกจ่ายสะสมตั้งแต่ต้นปี</t>
  </si>
  <si>
    <t>%เบิกจ่ายสะสม/แผนสะสม</t>
  </si>
  <si>
    <t>%เบิกจ่ายสะสม/แผนงบลงทุนทั้งปี</t>
  </si>
  <si>
    <t>ปีงบประมาณ</t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</si>
  <si>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การรถไฟแห่งประเทศไทย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</si>
  <si>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การรถไฟฟ้าขนส่งมวลชนแห่งประเทศไทย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</si>
  <si>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ท่าอากาศยานไทย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</si>
  <si>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การประปาส่วนภูมิภาค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</si>
  <si>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การทางพิเศษแห่งประเทศไทย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</si>
  <si>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การเคหะแห่งชาติ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</si>
  <si>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การประปานครหลวง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</si>
  <si>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องค์การเภสัชกรรม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</si>
  <si>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องค์การขนส่งมวลชนกรุงเทพ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</si>
  <si>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การท่าเรือแห่งประเทศไทย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</si>
  <si>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วิทยุการบินแห่งประเทศไทย จำกัด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</si>
  <si>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การนิคมอุตสาหกรรมแห่งประเทศไทย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</si>
  <si>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สถาบันวิจัยวิทยาศาสตร์และเทคโนโลยีแห่งประเทศไทย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</si>
  <si>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การกีฬาแห่งประเทศไทย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</si>
  <si>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การยาสูบแห่งประเทศไทย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</si>
  <si>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องค์การพิพิธภัณฑ์วิทยาศาสตร์แห่งชาติ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</si>
  <si>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สถาบันการบินพลเรือน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</si>
  <si>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องค์การสวนสัตว์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</si>
  <si>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องค์การจัดการน้ำเสีย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</si>
  <si>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สำนักงานสลากกินแบ่งรัฐบาล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</si>
  <si>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องค์การสะพานปลา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</si>
  <si>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องค์การสุรา กรมสรรพสามิต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</si>
  <si>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การยางแห่งประเทศไทย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</si>
  <si>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องค์การส่งเสริมกิจการโคนมแห่งประเทศไทย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</si>
  <si>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ขนส่ง จำกัด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</si>
  <si>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องค์การตลาด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</si>
  <si>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องค์การสวนพฤกษศาสตร์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</si>
  <si>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องค์การตลาดเพื่อเกษตรกร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</si>
  <si>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สำนักงานธนานุเคราะห์ กรมพัฒนาสังคมและสวัสดิการ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</si>
  <si>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การท่องเที่ยวแห่งประเทศไทย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</si>
  <si>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โรงงานไพ่ กรมสรรพสามิต</t>
    </r>
  </si>
  <si>
    <t>N.A.</t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</si>
  <si>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โรงพิมพ์ตำรวจ สำนักงานตำรวจแห่งชาติ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</si>
  <si>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อู่กรุงเทพ จำกัด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</si>
  <si>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องค์การคลังสินค้า</t>
    </r>
  </si>
  <si>
    <t>ปีปฏิทิน</t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</si>
  <si>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การไฟฟ้าฝ่ายผลิตแห่งประเทศไทย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</si>
  <si>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การไฟฟ้าส่วนภูมิภาค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</si>
  <si>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ปตท.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</si>
  <si>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การไฟฟ้านครหลวง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</si>
  <si>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การบินไทย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</si>
  <si>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ทีโอที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</si>
  <si>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กสท โทรคมนาคม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</si>
  <si>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ไปรษณีย์ไทย จำกัด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</si>
  <si>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องค์การอุตสาหกรรมป่าไม้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</si>
  <si>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อสมท จำกัด (มหาชน)</t>
    </r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</si>
  <si>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บริษัท ธนารักษ์พัฒนาสินทรัพย์ จำกัด</t>
    </r>
  </si>
  <si>
    <t>รวม</t>
  </si>
  <si>
    <t>รายงานสรุปแผน/ผลการเบิกจ่ายงบลงทุนประจำเดือน มิถุนายน 2561</t>
  </si>
  <si>
    <t>แผนเบิกจ่าย ณ เดือน มิ.ย. 2561</t>
  </si>
  <si>
    <t>เบิกจ่าย ณ เดือน มิ.ย. 2561</t>
  </si>
  <si>
    <r>
      <rPr>
        <sz val="16"/>
        <color theme="1"/>
        <rFont val="TH SarabunPSK"/>
        <family val="2"/>
      </rPr>
      <t xml:space="preserve">    </t>
    </r>
    <r>
      <rPr>
        <b/>
        <sz val="16"/>
        <color rgb="FF4C68A2"/>
        <rFont val="TH SarabunPSK"/>
        <family val="2"/>
      </rPr>
      <t>โรงงานยาสูบ กระทรวงการคลัง</t>
    </r>
  </si>
  <si>
    <t xml:space="preserve">ข้อมูล ณ 12/07/2561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</si>
</sst>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[$-10409]#,##0.000"/>
    <numFmt numFmtId="166" formatCode="[$-10409]0.00\ %"/>
    <numFmt numFmtId="167" formatCode="[$-1070000]dd/mm/yyyy;@"/>
    <numFmt numFmtId="168" formatCode="[$-1070000]dd/mm/yyyy\ hh:mm:ss\ 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rgb="FF000000"/>
      <name val="Calibri"/>
      <family val="2"/>
      <scheme val="minor"/>
    </font>
    <font>
      <sz val="16"/>
      <color rgb="FF000000"/>
      <name val="TH SarabunPSK"/>
      <family val="2"/>
    </font>
    <font>
      <sz val="16"/>
      <name val="TH SarabunPSK"/>
      <family val="2"/>
    </font>
    <font>
      <b/>
      <sz val="16"/>
      <color rgb="FFFFFFFF"/>
      <name val="TH SarabunPSK"/>
      <family val="2"/>
    </font>
    <font>
      <b/>
      <sz val="16"/>
      <color rgb="FF465678"/>
      <name val="TH SarabunPSK"/>
      <family val="2"/>
    </font>
    <font>
      <sz val="16"/>
      <color theme="1"/>
      <name val="TH SarabunPSK"/>
      <family val="2"/>
    </font>
    <font>
      <b/>
      <sz val="16"/>
      <color rgb="FF4C68A2"/>
      <name val="TH SarabunPSK"/>
      <family val="2"/>
    </font>
    <font>
      <sz val="16"/>
      <color rgb="FF4D4D4D"/>
      <name val="TH SarabunPSK"/>
      <family val="2"/>
    </font>
    <font>
      <sz val="16"/>
      <color theme="1" tint="0.249977111117893"/>
      <name val="TH SarabunPSK"/>
      <family val="2"/>
    </font>
    <font>
      <sz val="11"/>
      <color indexed="8"/>
      <name val="Calibri"/>
      <family val="2"/>
      <charset val="222"/>
    </font>
  </fonts>
  <fills count="10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292CC"/>
        <bgColor rgb="FF7292CC"/>
      </patternFill>
    </fill>
    <fill>
      <patternFill patternType="solid">
        <fgColor rgb="FF4C68A2"/>
        <bgColor rgb="FF4C68A2"/>
      </patternFill>
    </fill>
    <fill>
      <patternFill patternType="solid">
        <fgColor rgb="FFC6DAF8"/>
        <bgColor rgb="FFC6DAF8"/>
      </patternFill>
    </fill>
    <fill>
      <patternFill patternType="solid">
        <fgColor rgb="FFFFFF7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6DAF8"/>
      </patternFill>
    </fill>
  </fills>
  <borders count="6">
    <border>
      <left/>
      <right/>
      <top/>
      <bottom/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</borders>
  <cellStyleXfs count="6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4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168" fontId="1" fillId="0" borderId="0"/>
    <xf numFmtId="167" fontId="1" fillId="0" borderId="0"/>
    <xf numFmtId="168" fontId="1" fillId="0" borderId="0"/>
    <xf numFmtId="0" fontId="1" fillId="0" borderId="0"/>
    <xf numFmtId="164" fontId="1" fillId="0" borderId="0"/>
    <xf numFmtId="168" fontId="1" fillId="0" borderId="0"/>
    <xf numFmtId="167" fontId="1" fillId="0" borderId="0"/>
    <xf numFmtId="168" fontId="1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/>
    <xf numFmtId="168" fontId="1" fillId="0" borderId="0"/>
    <xf numFmtId="167" fontId="1" fillId="0" borderId="0"/>
    <xf numFmtId="168" fontId="1" fillId="0" borderId="0"/>
    <xf numFmtId="167" fontId="1" fillId="0" borderId="0"/>
    <xf numFmtId="43" fontId="3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5" applyFont="1" applyFill="1" applyBorder="1"/>
    <xf numFmtId="0" fontId="6" fillId="5" borderId="4" xfId="5" applyNumberFormat="1" applyFont="1" applyFill="1" applyBorder="1" applyAlignment="1">
      <alignment horizontal="center" vertical="center" wrapText="1" readingOrder="1"/>
    </xf>
    <xf numFmtId="0" fontId="7" fillId="2" borderId="1" xfId="5" applyNumberFormat="1" applyFont="1" applyFill="1" applyBorder="1" applyAlignment="1">
      <alignment vertical="top" wrapText="1" readingOrder="1"/>
    </xf>
    <xf numFmtId="165" fontId="7" fillId="2" borderId="1" xfId="5" applyNumberFormat="1" applyFont="1" applyFill="1" applyBorder="1" applyAlignment="1">
      <alignment vertical="top" wrapText="1" readingOrder="1"/>
    </xf>
    <xf numFmtId="166" fontId="7" fillId="2" borderId="1" xfId="5" applyNumberFormat="1" applyFont="1" applyFill="1" applyBorder="1" applyAlignment="1">
      <alignment vertical="top" wrapText="1" readingOrder="1"/>
    </xf>
    <xf numFmtId="0" fontId="5" fillId="6" borderId="5" xfId="5" applyNumberFormat="1" applyFont="1" applyFill="1" applyBorder="1" applyAlignment="1">
      <alignment vertical="top" wrapText="1" readingOrder="1"/>
    </xf>
    <xf numFmtId="165" fontId="10" fillId="0" borderId="2" xfId="5" applyNumberFormat="1" applyFont="1" applyFill="1" applyBorder="1" applyAlignment="1">
      <alignment vertical="top" wrapText="1" readingOrder="1"/>
    </xf>
    <xf numFmtId="166" fontId="10" fillId="0" borderId="2" xfId="5" applyNumberFormat="1" applyFont="1" applyFill="1" applyBorder="1" applyAlignment="1">
      <alignment vertical="top" wrapText="1" readingOrder="1"/>
    </xf>
    <xf numFmtId="0" fontId="6" fillId="4" borderId="3" xfId="5" applyNumberFormat="1" applyFont="1" applyFill="1" applyBorder="1" applyAlignment="1">
      <alignment vertical="top" wrapText="1" readingOrder="1"/>
    </xf>
    <xf numFmtId="165" fontId="6" fillId="4" borderId="3" xfId="5" applyNumberFormat="1" applyFont="1" applyFill="1" applyBorder="1" applyAlignment="1">
      <alignment vertical="top" wrapText="1" readingOrder="1"/>
    </xf>
    <xf numFmtId="10" fontId="6" fillId="4" borderId="3" xfId="8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6" fillId="5" borderId="4" xfId="0" applyNumberFormat="1" applyFont="1" applyFill="1" applyBorder="1" applyAlignment="1">
      <alignment horizontal="center" vertical="center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165" fontId="7" fillId="2" borderId="1" xfId="0" applyNumberFormat="1" applyFont="1" applyFill="1" applyBorder="1" applyAlignment="1">
      <alignment vertical="top" wrapText="1" readingOrder="1"/>
    </xf>
    <xf numFmtId="166" fontId="7" fillId="2" borderId="1" xfId="0" applyNumberFormat="1" applyFont="1" applyFill="1" applyBorder="1" applyAlignment="1">
      <alignment vertical="top" wrapText="1" readingOrder="1"/>
    </xf>
    <xf numFmtId="0" fontId="5" fillId="6" borderId="5" xfId="0" applyNumberFormat="1" applyFont="1" applyFill="1" applyBorder="1" applyAlignment="1">
      <alignment vertical="top" wrapText="1" readingOrder="1"/>
    </xf>
    <xf numFmtId="165" fontId="10" fillId="0" borderId="2" xfId="0" applyNumberFormat="1" applyFont="1" applyFill="1" applyBorder="1" applyAlignment="1">
      <alignment vertical="top" wrapText="1" readingOrder="1"/>
    </xf>
    <xf numFmtId="165" fontId="11" fillId="0" borderId="2" xfId="0" applyNumberFormat="1" applyFont="1" applyFill="1" applyBorder="1" applyAlignment="1">
      <alignment vertical="top" wrapText="1" readingOrder="1"/>
    </xf>
    <xf numFmtId="166" fontId="11" fillId="3" borderId="2" xfId="0" applyNumberFormat="1" applyFont="1" applyFill="1" applyBorder="1" applyAlignment="1">
      <alignment vertical="top" wrapText="1" readingOrder="1"/>
    </xf>
    <xf numFmtId="166" fontId="11" fillId="0" borderId="2" xfId="0" applyNumberFormat="1" applyFont="1" applyFill="1" applyBorder="1" applyAlignment="1">
      <alignment vertical="top" wrapText="1" readingOrder="1"/>
    </xf>
    <xf numFmtId="0" fontId="5" fillId="9" borderId="5" xfId="0" applyNumberFormat="1" applyFont="1" applyFill="1" applyBorder="1" applyAlignment="1">
      <alignment vertical="top" wrapText="1" readingOrder="1"/>
    </xf>
    <xf numFmtId="166" fontId="11" fillId="7" borderId="2" xfId="0" applyNumberFormat="1" applyFont="1" applyFill="1" applyBorder="1" applyAlignment="1">
      <alignment vertical="top" wrapText="1" readingOrder="1"/>
    </xf>
    <xf numFmtId="0" fontId="5" fillId="8" borderId="5" xfId="0" applyNumberFormat="1" applyFont="1" applyFill="1" applyBorder="1" applyAlignment="1">
      <alignment vertical="top" wrapText="1" readingOrder="1"/>
    </xf>
    <xf numFmtId="166" fontId="11" fillId="0" borderId="2" xfId="0" applyNumberFormat="1" applyFont="1" applyFill="1" applyBorder="1" applyAlignment="1">
      <alignment horizontal="center" vertical="top" wrapText="1" readingOrder="1"/>
    </xf>
    <xf numFmtId="166" fontId="10" fillId="0" borderId="2" xfId="0" applyNumberFormat="1" applyFont="1" applyFill="1" applyBorder="1" applyAlignment="1">
      <alignment horizontal="center" vertical="top" wrapText="1" readingOrder="1"/>
    </xf>
    <xf numFmtId="165" fontId="10" fillId="0" borderId="2" xfId="0" applyNumberFormat="1" applyFont="1" applyFill="1" applyBorder="1" applyAlignment="1">
      <alignment horizontal="right" vertical="top" wrapText="1" readingOrder="1"/>
    </xf>
    <xf numFmtId="165" fontId="11" fillId="0" borderId="2" xfId="0" applyNumberFormat="1" applyFont="1" applyFill="1" applyBorder="1" applyAlignment="1">
      <alignment horizontal="right" vertical="top" wrapText="1" readingOrder="1"/>
    </xf>
    <xf numFmtId="166" fontId="10" fillId="0" borderId="2" xfId="0" applyNumberFormat="1" applyFont="1" applyFill="1" applyBorder="1" applyAlignment="1">
      <alignment vertical="top" wrapText="1" readingOrder="1"/>
    </xf>
    <xf numFmtId="166" fontId="10" fillId="3" borderId="2" xfId="0" applyNumberFormat="1" applyFont="1" applyFill="1" applyBorder="1" applyAlignment="1">
      <alignment vertical="top" wrapText="1" readingOrder="1"/>
    </xf>
    <xf numFmtId="0" fontId="6" fillId="4" borderId="3" xfId="0" applyNumberFormat="1" applyFont="1" applyFill="1" applyBorder="1" applyAlignment="1">
      <alignment vertical="top" wrapText="1" readingOrder="1"/>
    </xf>
    <xf numFmtId="165" fontId="6" fillId="4" borderId="3" xfId="0" applyNumberFormat="1" applyFont="1" applyFill="1" applyBorder="1" applyAlignment="1">
      <alignment vertical="top" wrapText="1" readingOrder="1"/>
    </xf>
    <xf numFmtId="166" fontId="6" fillId="4" borderId="3" xfId="0" applyNumberFormat="1" applyFont="1" applyFill="1" applyBorder="1" applyAlignment="1">
      <alignment vertical="top" wrapText="1" readingOrder="1"/>
    </xf>
    <xf numFmtId="0" fontId="4" fillId="0" borderId="0" xfId="5" applyNumberFormat="1" applyFont="1" applyFill="1" applyBorder="1" applyAlignment="1">
      <alignment horizontal="center" vertical="center" wrapText="1" readingOrder="1"/>
    </xf>
    <xf numFmtId="0" fontId="5" fillId="0" borderId="0" xfId="5" applyFont="1" applyFill="1" applyBorder="1"/>
    <xf numFmtId="0" fontId="4" fillId="0" borderId="0" xfId="5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64">
    <cellStyle name="Comma 10" xfId="63"/>
    <cellStyle name="Comma 2" xfId="4"/>
    <cellStyle name="Comma 2 2" xfId="56"/>
    <cellStyle name="Comma 2 3" xfId="33"/>
    <cellStyle name="Comma 3" xfId="6"/>
    <cellStyle name="Comma 4" xfId="10"/>
    <cellStyle name="Comma 4 2" xfId="14"/>
    <cellStyle name="Comma 5" xfId="40"/>
    <cellStyle name="Comma 6" xfId="47"/>
    <cellStyle name="Comma 7" xfId="52"/>
    <cellStyle name="Comma 8" xfId="58"/>
    <cellStyle name="Comma 9" xfId="2"/>
    <cellStyle name="Normal" xfId="0" builtinId="0"/>
    <cellStyle name="Normal 12 13" xfId="18"/>
    <cellStyle name="Normal 12 13 2" xfId="21"/>
    <cellStyle name="Normal 12 13 2 2" xfId="41"/>
    <cellStyle name="Normal 12 13 2 3" xfId="48"/>
    <cellStyle name="Normal 12 13 2 4" xfId="53"/>
    <cellStyle name="Normal 12 13 2 5" xfId="59"/>
    <cellStyle name="Normal 12 13 3" xfId="24"/>
    <cellStyle name="Normal 12 13 4" xfId="27"/>
    <cellStyle name="Normal 12 13 5" xfId="30"/>
    <cellStyle name="Normal 12 13 6" xfId="34"/>
    <cellStyle name="Normal 12 13 7" xfId="43"/>
    <cellStyle name="Normal 2" xfId="5"/>
    <cellStyle name="Normal 3" xfId="7"/>
    <cellStyle name="Normal 3 2" xfId="12"/>
    <cellStyle name="Normal 366" xfId="16"/>
    <cellStyle name="Normal 366 2" xfId="19"/>
    <cellStyle name="Normal 366 2 2" xfId="37"/>
    <cellStyle name="Normal 366 2 3" xfId="38"/>
    <cellStyle name="Normal 366 2 3 2" xfId="49"/>
    <cellStyle name="Normal 366 2 3 3" xfId="54"/>
    <cellStyle name="Normal 366 2 3 4" xfId="60"/>
    <cellStyle name="Normal 366 3" xfId="22"/>
    <cellStyle name="Normal 366 4" xfId="25"/>
    <cellStyle name="Normal 366 4 2" xfId="42"/>
    <cellStyle name="Normal 366 4 3" xfId="50"/>
    <cellStyle name="Normal 366 4 4" xfId="55"/>
    <cellStyle name="Normal 366 4 5" xfId="61"/>
    <cellStyle name="Normal 366 5" xfId="28"/>
    <cellStyle name="Normal 366 6" xfId="31"/>
    <cellStyle name="Normal 366 7" xfId="35"/>
    <cellStyle name="Normal 366 8" xfId="44"/>
    <cellStyle name="Normal 369" xfId="17"/>
    <cellStyle name="Normal 369 2" xfId="20"/>
    <cellStyle name="Normal 369 2 2" xfId="62"/>
    <cellStyle name="Normal 369 3" xfId="23"/>
    <cellStyle name="Normal 369 4" xfId="26"/>
    <cellStyle name="Normal 369 5" xfId="29"/>
    <cellStyle name="Normal 369 6" xfId="32"/>
    <cellStyle name="Normal 369 7" xfId="36"/>
    <cellStyle name="Normal 369 8" xfId="45"/>
    <cellStyle name="Normal 4" xfId="9"/>
    <cellStyle name="Normal 4 2" xfId="13"/>
    <cellStyle name="Normal 5" xfId="39"/>
    <cellStyle name="Normal 6" xfId="46"/>
    <cellStyle name="Normal 7" xfId="51"/>
    <cellStyle name="Normal 8" xfId="57"/>
    <cellStyle name="Normal 9" xfId="1"/>
    <cellStyle name="Percent 2" xfId="8"/>
    <cellStyle name="Percent 3" xfId="11"/>
    <cellStyle name="Percent 3 2" xfId="15"/>
    <cellStyle name="Percent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3585;&#3634;&#3619;&#3605;&#3636;&#3604;&#3605;&#3634;&#3617;&#3585;&#3634;&#3619;&#3648;&#3610;&#3636;&#3585;&#3592;&#3656;&#3634;&#3618;&#3591;&#3610;&#3621;&#3591;&#3607;&#3640;&#3609;\2562\9.%20&#3617;&#3636;.&#3618;.%2062\Data%20base%20&#3591;&#3610;&#3621;&#3591;&#3607;&#3640;&#3609;%20&#3617;&#3636;&#3618;%2062%20final%20&#3607;&#3637;&#3656;&#3626;&#3640;&#3604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กราฟประมาณการ62"/>
      <sheetName val="แผน&amp;ผล+ประมาณการ62"/>
      <sheetName val="One page 62"/>
      <sheetName val="วิเคราะห์ 19 แห่ง"/>
      <sheetName val="วิเคราะห์เพิ่มเติม"/>
      <sheetName val="PPT เพิ่มเติม"/>
      <sheetName val="ทำ PPT"/>
      <sheetName val="แผน&amp;ผล+ประมาณการ61"/>
      <sheetName val="One page 61"/>
      <sheetName val="กราฟประมาณการ61"/>
      <sheetName val="แผน&amp;ผล 60"/>
      <sheetName val="ณ  เดือนปัจจุบัน "/>
      <sheetName val="เปรียบเทียบปี60"/>
      <sheetName val="Sheet4"/>
      <sheetName val="แยกตามสาขา"/>
    </sheetNames>
    <sheetDataSet>
      <sheetData sheetId="0"/>
      <sheetData sheetId="1">
        <row r="7">
          <cell r="D7">
            <v>27.472000000000001</v>
          </cell>
          <cell r="M7">
            <v>0</v>
          </cell>
          <cell r="N7">
            <v>0.20699999999999999</v>
          </cell>
          <cell r="U7">
            <v>0</v>
          </cell>
          <cell r="V7">
            <v>1.093345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D8">
            <v>594.29999999999995</v>
          </cell>
          <cell r="M8">
            <v>33.1</v>
          </cell>
          <cell r="N8">
            <v>30.770000000000003</v>
          </cell>
          <cell r="U8">
            <v>151.60999999999999</v>
          </cell>
          <cell r="V8">
            <v>148.34</v>
          </cell>
          <cell r="W8">
            <v>42.34</v>
          </cell>
          <cell r="X8">
            <v>41.65</v>
          </cell>
          <cell r="Y8">
            <v>38.450000000000003</v>
          </cell>
          <cell r="Z8">
            <v>16.190000000000001</v>
          </cell>
          <cell r="AA8">
            <v>39.5</v>
          </cell>
          <cell r="AB8">
            <v>43.24</v>
          </cell>
        </row>
        <row r="9">
          <cell r="D9">
            <v>17.63</v>
          </cell>
          <cell r="M9">
            <v>0.6</v>
          </cell>
          <cell r="N9">
            <v>0.55100000000000005</v>
          </cell>
          <cell r="U9">
            <v>0</v>
          </cell>
          <cell r="V9">
            <v>4.92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2.5</v>
          </cell>
          <cell r="AB9">
            <v>0</v>
          </cell>
        </row>
        <row r="10">
          <cell r="D10">
            <v>4676.8729999999996</v>
          </cell>
          <cell r="M10">
            <v>836.13999999999987</v>
          </cell>
          <cell r="N10">
            <v>1015.0900000000001</v>
          </cell>
          <cell r="U10">
            <v>1137.9549999999999</v>
          </cell>
          <cell r="V10">
            <v>985.33100000000002</v>
          </cell>
          <cell r="W10">
            <v>335.19499999999994</v>
          </cell>
          <cell r="X10">
            <v>233.31399999999999</v>
          </cell>
          <cell r="Y10">
            <v>424.02500000000003</v>
          </cell>
          <cell r="Z10">
            <v>322.92899999999997</v>
          </cell>
          <cell r="AA10">
            <v>431.79200000000009</v>
          </cell>
          <cell r="AB10">
            <v>301.50699999999995</v>
          </cell>
        </row>
        <row r="11">
          <cell r="D11">
            <v>621.84631000000002</v>
          </cell>
          <cell r="M11">
            <v>137.328</v>
          </cell>
          <cell r="N11">
            <v>137.39836</v>
          </cell>
          <cell r="U11">
            <v>67.900000000000006</v>
          </cell>
          <cell r="V11">
            <v>71.415499999999994</v>
          </cell>
          <cell r="W11">
            <v>28.138999999999999</v>
          </cell>
          <cell r="X11">
            <v>38.120000000000005</v>
          </cell>
          <cell r="Y11">
            <v>25.936</v>
          </cell>
          <cell r="Z11">
            <v>40.548999999999999</v>
          </cell>
          <cell r="AA11">
            <v>60.444000000000003</v>
          </cell>
          <cell r="AB11">
            <v>35.848999999999997</v>
          </cell>
        </row>
        <row r="12">
          <cell r="D12">
            <v>62.283000000000001</v>
          </cell>
          <cell r="M12">
            <v>8.4499999999999993</v>
          </cell>
          <cell r="N12">
            <v>8.370000000000001</v>
          </cell>
          <cell r="U12">
            <v>22.423000000000002</v>
          </cell>
          <cell r="V12">
            <v>20.375999999999998</v>
          </cell>
          <cell r="W12">
            <v>1.8</v>
          </cell>
          <cell r="X12">
            <v>1.869</v>
          </cell>
          <cell r="Y12">
            <v>3.85</v>
          </cell>
          <cell r="Z12">
            <v>3.2519999999999998</v>
          </cell>
          <cell r="AA12">
            <v>8.5719999999999992</v>
          </cell>
          <cell r="AB12">
            <v>7.734</v>
          </cell>
        </row>
        <row r="13">
          <cell r="D13">
            <v>2009.806</v>
          </cell>
          <cell r="M13">
            <v>509.14500000000004</v>
          </cell>
          <cell r="N13">
            <v>509.14499999999992</v>
          </cell>
          <cell r="U13">
            <v>75.537000000000006</v>
          </cell>
          <cell r="V13">
            <v>75.534999999999997</v>
          </cell>
          <cell r="W13">
            <v>3.09</v>
          </cell>
          <cell r="X13">
            <v>2.8009999999999997</v>
          </cell>
          <cell r="Y13">
            <v>21.402999999999999</v>
          </cell>
          <cell r="Z13">
            <v>24.734999999999999</v>
          </cell>
          <cell r="AA13">
            <v>668.16600000000005</v>
          </cell>
          <cell r="AB13">
            <v>665.12300000000005</v>
          </cell>
        </row>
        <row r="14">
          <cell r="D14">
            <v>6203.18</v>
          </cell>
          <cell r="M14">
            <v>245.38</v>
          </cell>
          <cell r="N14">
            <v>168.59</v>
          </cell>
          <cell r="U14">
            <v>522.35</v>
          </cell>
          <cell r="V14">
            <v>507.40999999999997</v>
          </cell>
          <cell r="W14">
            <v>212.06</v>
          </cell>
          <cell r="X14">
            <v>51.68</v>
          </cell>
          <cell r="Y14">
            <v>2945.0200000000004</v>
          </cell>
          <cell r="Z14">
            <v>45.35</v>
          </cell>
          <cell r="AA14">
            <v>402.33000000000004</v>
          </cell>
          <cell r="AB14">
            <v>36.870000000000005</v>
          </cell>
        </row>
        <row r="15">
          <cell r="D15">
            <v>1235.2329999999999</v>
          </cell>
          <cell r="M15">
            <v>92.300999999999988</v>
          </cell>
          <cell r="N15">
            <v>92.298999999999992</v>
          </cell>
          <cell r="U15">
            <v>383.29200000000003</v>
          </cell>
          <cell r="V15">
            <v>383.29200000000003</v>
          </cell>
          <cell r="W15">
            <v>26.934000000000001</v>
          </cell>
          <cell r="X15">
            <v>10.872999999999999</v>
          </cell>
          <cell r="Y15">
            <v>41.326999999999998</v>
          </cell>
          <cell r="Z15">
            <v>9.7110000000000003</v>
          </cell>
          <cell r="AA15">
            <v>133.37400000000002</v>
          </cell>
          <cell r="AB15">
            <v>136.39599999999999</v>
          </cell>
        </row>
        <row r="16">
          <cell r="D16">
            <v>4500</v>
          </cell>
          <cell r="M16">
            <v>774.03</v>
          </cell>
          <cell r="N16">
            <v>883.41399999999999</v>
          </cell>
          <cell r="U16">
            <v>1030.1300000000001</v>
          </cell>
          <cell r="V16">
            <v>1279.5430000000001</v>
          </cell>
          <cell r="W16">
            <v>286.57</v>
          </cell>
          <cell r="X16">
            <v>349.88000000000005</v>
          </cell>
          <cell r="Y16">
            <v>388.15</v>
          </cell>
          <cell r="Z16">
            <v>399.71600000000001</v>
          </cell>
          <cell r="AA16">
            <v>382.68</v>
          </cell>
          <cell r="AB16">
            <v>499.88000000000005</v>
          </cell>
        </row>
        <row r="17">
          <cell r="D17">
            <v>13000</v>
          </cell>
          <cell r="M17">
            <v>635.19600000000003</v>
          </cell>
          <cell r="N17">
            <v>1135.78</v>
          </cell>
          <cell r="U17">
            <v>846.92799999999988</v>
          </cell>
          <cell r="V17">
            <v>1530.85</v>
          </cell>
          <cell r="W17">
            <v>426.59199999999998</v>
          </cell>
          <cell r="X17">
            <v>520.05799999999999</v>
          </cell>
          <cell r="Y17">
            <v>203.298</v>
          </cell>
          <cell r="Z17">
            <v>446.67700000000002</v>
          </cell>
          <cell r="AA17">
            <v>563.38099999999997</v>
          </cell>
          <cell r="AB17">
            <v>836.10400000000004</v>
          </cell>
        </row>
        <row r="18">
          <cell r="D18">
            <v>168.285</v>
          </cell>
          <cell r="M18">
            <v>20.783999999999999</v>
          </cell>
          <cell r="N18">
            <v>20.773000000000003</v>
          </cell>
          <cell r="U18">
            <v>35.131</v>
          </cell>
          <cell r="V18">
            <v>17.835999999999999</v>
          </cell>
          <cell r="W18">
            <v>3.5</v>
          </cell>
          <cell r="X18">
            <v>3.2320000000000002</v>
          </cell>
          <cell r="Y18">
            <v>7.5129999999999999</v>
          </cell>
          <cell r="Z18">
            <v>7.5090000000000003</v>
          </cell>
          <cell r="AA18">
            <v>16.402999999999999</v>
          </cell>
          <cell r="AB18">
            <v>15.2875</v>
          </cell>
        </row>
        <row r="19">
          <cell r="D19">
            <v>76183.956000000006</v>
          </cell>
          <cell r="M19">
            <v>8885.2780000000002</v>
          </cell>
          <cell r="N19">
            <v>8885.2800000000007</v>
          </cell>
          <cell r="U19">
            <v>6435.9741999999997</v>
          </cell>
          <cell r="V19">
            <v>6435.97</v>
          </cell>
          <cell r="W19">
            <v>5965.4448000000002</v>
          </cell>
          <cell r="X19">
            <v>2388.0259999999998</v>
          </cell>
          <cell r="Y19">
            <v>11943.245999999999</v>
          </cell>
          <cell r="Z19">
            <v>3405.5920000000001</v>
          </cell>
          <cell r="AA19">
            <v>5890.5540000000001</v>
          </cell>
          <cell r="AB19">
            <v>4395.357</v>
          </cell>
        </row>
        <row r="20">
          <cell r="D20">
            <v>24384.7</v>
          </cell>
          <cell r="M20">
            <v>5431.6900000000005</v>
          </cell>
          <cell r="N20">
            <v>5462.58</v>
          </cell>
          <cell r="U20">
            <v>8321.66</v>
          </cell>
          <cell r="V20">
            <v>8357.0999999999985</v>
          </cell>
          <cell r="W20">
            <v>1999.97</v>
          </cell>
          <cell r="X20">
            <v>3759.13</v>
          </cell>
          <cell r="Y20">
            <v>1701.64</v>
          </cell>
          <cell r="Z20">
            <v>2473.86</v>
          </cell>
          <cell r="AA20">
            <v>1872.1299999999999</v>
          </cell>
          <cell r="AB20">
            <v>2237.61</v>
          </cell>
        </row>
        <row r="21">
          <cell r="D21">
            <v>147.25399999999999</v>
          </cell>
          <cell r="M21">
            <v>1.7789999999999999</v>
          </cell>
          <cell r="N21">
            <v>1.68</v>
          </cell>
          <cell r="U21">
            <v>26.294999999999998</v>
          </cell>
          <cell r="V21">
            <v>25.625</v>
          </cell>
          <cell r="W21">
            <v>24.911000000000001</v>
          </cell>
          <cell r="X21">
            <v>2.847</v>
          </cell>
          <cell r="Y21">
            <v>6.1859999999999999</v>
          </cell>
          <cell r="Z21">
            <v>4.7350000000000003</v>
          </cell>
          <cell r="AA21">
            <v>7.7439999999999998</v>
          </cell>
          <cell r="AB21">
            <v>1.0089999999999999</v>
          </cell>
        </row>
        <row r="22">
          <cell r="D22">
            <v>17912.321</v>
          </cell>
          <cell r="M22">
            <v>537.0440000000001</v>
          </cell>
          <cell r="N22">
            <v>535.50099999999998</v>
          </cell>
          <cell r="U22">
            <v>1908.3253999999999</v>
          </cell>
          <cell r="V22">
            <v>1705.6329999999998</v>
          </cell>
          <cell r="W22">
            <v>1626.3040000000001</v>
          </cell>
          <cell r="X22">
            <v>330.517</v>
          </cell>
          <cell r="Y22">
            <v>1234.07</v>
          </cell>
          <cell r="Z22">
            <v>1212.308</v>
          </cell>
          <cell r="AA22">
            <v>1856.35</v>
          </cell>
          <cell r="AB22">
            <v>1157.2909999999999</v>
          </cell>
        </row>
        <row r="23">
          <cell r="D23">
            <v>1250</v>
          </cell>
          <cell r="M23">
            <v>213.39000000000001</v>
          </cell>
          <cell r="N23">
            <v>213.41000000000003</v>
          </cell>
          <cell r="U23">
            <v>310.13</v>
          </cell>
          <cell r="V23">
            <v>310.13</v>
          </cell>
          <cell r="W23">
            <v>8.6300000000000008</v>
          </cell>
          <cell r="X23">
            <v>11.239999999999998</v>
          </cell>
          <cell r="Y23">
            <v>33.409999999999997</v>
          </cell>
          <cell r="Z23">
            <v>96.34</v>
          </cell>
          <cell r="AA23">
            <v>97.350000000000009</v>
          </cell>
          <cell r="AB23">
            <v>31.87</v>
          </cell>
        </row>
        <row r="24">
          <cell r="D24">
            <v>5.63</v>
          </cell>
          <cell r="M24">
            <v>0.63700000000000001</v>
          </cell>
          <cell r="N24">
            <v>0</v>
          </cell>
          <cell r="U24">
            <v>2.238</v>
          </cell>
          <cell r="V24">
            <v>2.105</v>
          </cell>
          <cell r="W24">
            <v>1.085</v>
          </cell>
          <cell r="X24">
            <v>9.9000000000000005E-2</v>
          </cell>
          <cell r="Y24">
            <v>0.86499999999999999</v>
          </cell>
          <cell r="Z24">
            <v>0.105</v>
          </cell>
          <cell r="AA24">
            <v>0.15</v>
          </cell>
          <cell r="AB24">
            <v>0</v>
          </cell>
        </row>
        <row r="25">
          <cell r="D25">
            <v>389.44299999999998</v>
          </cell>
          <cell r="M25">
            <v>105.535</v>
          </cell>
          <cell r="N25">
            <v>104.98</v>
          </cell>
          <cell r="U25">
            <v>92.427999999999997</v>
          </cell>
          <cell r="V25">
            <v>97.19</v>
          </cell>
          <cell r="W25">
            <v>39.085999999999999</v>
          </cell>
          <cell r="X25">
            <v>33.314999999999998</v>
          </cell>
          <cell r="Y25">
            <v>31.428000000000001</v>
          </cell>
          <cell r="Z25">
            <v>4.2489999999999997</v>
          </cell>
          <cell r="AA25">
            <v>25.574000000000002</v>
          </cell>
          <cell r="AB25">
            <v>30.384999999999998</v>
          </cell>
        </row>
        <row r="26">
          <cell r="D26">
            <v>816.97699999999998</v>
          </cell>
          <cell r="M26">
            <v>37.484200000000001</v>
          </cell>
          <cell r="N26">
            <v>51.339999999999996</v>
          </cell>
          <cell r="U26">
            <v>336.99099999999999</v>
          </cell>
          <cell r="V26">
            <v>187.71899999999999</v>
          </cell>
          <cell r="W26">
            <v>65.692999999999998</v>
          </cell>
          <cell r="X26">
            <v>19.562000000000001</v>
          </cell>
          <cell r="Y26">
            <v>67.009</v>
          </cell>
          <cell r="Z26">
            <v>23.725999999999999</v>
          </cell>
          <cell r="AA26">
            <v>64.063000000000002</v>
          </cell>
          <cell r="AB26">
            <v>8.1609999999999996</v>
          </cell>
        </row>
        <row r="27">
          <cell r="D27">
            <v>21.827000000000002</v>
          </cell>
          <cell r="M27">
            <v>0.38</v>
          </cell>
          <cell r="N27">
            <v>0.42</v>
          </cell>
          <cell r="U27">
            <v>31.92</v>
          </cell>
          <cell r="V27">
            <v>9.8586099999999988</v>
          </cell>
          <cell r="W27">
            <v>1.177</v>
          </cell>
          <cell r="X27">
            <v>0.35799999999999998</v>
          </cell>
          <cell r="Y27">
            <v>7.64</v>
          </cell>
          <cell r="Z27">
            <v>1.9339999999999999</v>
          </cell>
          <cell r="AA27">
            <v>0.23100000000000001</v>
          </cell>
          <cell r="AB27">
            <v>0.186</v>
          </cell>
        </row>
        <row r="28">
          <cell r="D28">
            <v>72.02</v>
          </cell>
          <cell r="M28">
            <v>16.73</v>
          </cell>
          <cell r="N28">
            <v>17.090000000000003</v>
          </cell>
          <cell r="U28">
            <v>7.1400000000000006</v>
          </cell>
          <cell r="V28">
            <v>7.17</v>
          </cell>
          <cell r="W28">
            <v>0</v>
          </cell>
          <cell r="X28">
            <v>0</v>
          </cell>
          <cell r="Y28">
            <v>3.5</v>
          </cell>
          <cell r="Z28">
            <v>0.65</v>
          </cell>
          <cell r="AA28">
            <v>0.58000000000000007</v>
          </cell>
          <cell r="AB28">
            <v>2.75</v>
          </cell>
        </row>
        <row r="29">
          <cell r="D29">
            <v>2033.67</v>
          </cell>
          <cell r="M29">
            <v>228.19499999999999</v>
          </cell>
          <cell r="N29">
            <v>237.57999999999998</v>
          </cell>
          <cell r="U29">
            <v>305.80500000000001</v>
          </cell>
          <cell r="V29">
            <v>109.18</v>
          </cell>
          <cell r="W29">
            <v>112.702</v>
          </cell>
          <cell r="X29">
            <v>25.11</v>
          </cell>
          <cell r="Y29">
            <v>93.076999999999998</v>
          </cell>
          <cell r="Z29">
            <v>27.312999999999999</v>
          </cell>
          <cell r="AA29">
            <v>112.339</v>
          </cell>
          <cell r="AB29">
            <v>136.85</v>
          </cell>
        </row>
        <row r="30">
          <cell r="D30">
            <v>1986.2029999999997</v>
          </cell>
          <cell r="M30">
            <v>780.45</v>
          </cell>
          <cell r="N30">
            <v>782.20799999999997</v>
          </cell>
          <cell r="U30">
            <v>393.81100000000004</v>
          </cell>
          <cell r="V30">
            <v>403.17</v>
          </cell>
          <cell r="W30">
            <v>732.55200000000002</v>
          </cell>
          <cell r="X30">
            <v>731.15</v>
          </cell>
          <cell r="Y30">
            <v>5.15</v>
          </cell>
          <cell r="Z30">
            <v>0.84899999999999998</v>
          </cell>
          <cell r="AA30">
            <v>41.65</v>
          </cell>
          <cell r="AB30">
            <v>7.9000000000000001E-2</v>
          </cell>
        </row>
        <row r="31">
          <cell r="D31">
            <v>20.57</v>
          </cell>
          <cell r="M31">
            <v>0</v>
          </cell>
          <cell r="N31">
            <v>3.0000000000000001E-3</v>
          </cell>
          <cell r="U31">
            <v>1.02</v>
          </cell>
          <cell r="V31">
            <v>0.71199999999999997</v>
          </cell>
          <cell r="W31">
            <v>0</v>
          </cell>
          <cell r="X31">
            <v>6.0000000000000001E-3</v>
          </cell>
          <cell r="Y31">
            <v>0</v>
          </cell>
          <cell r="Z31">
            <v>0.51400000000000001</v>
          </cell>
          <cell r="AA31">
            <v>0</v>
          </cell>
          <cell r="AB31">
            <v>4.0000000000000001E-3</v>
          </cell>
        </row>
        <row r="32">
          <cell r="D32">
            <v>329.70477099999999</v>
          </cell>
          <cell r="M32">
            <v>67.088549999999998</v>
          </cell>
          <cell r="N32">
            <v>68.783363000000008</v>
          </cell>
          <cell r="U32">
            <v>37.002907999999991</v>
          </cell>
          <cell r="V32">
            <v>31.468000000000004</v>
          </cell>
          <cell r="W32">
            <v>26.801513</v>
          </cell>
          <cell r="X32">
            <v>6.4820000000000002</v>
          </cell>
          <cell r="Y32">
            <v>18.260324999999998</v>
          </cell>
          <cell r="Z32">
            <v>22.385999999999999</v>
          </cell>
          <cell r="AA32">
            <v>31.620449999999998</v>
          </cell>
          <cell r="AB32">
            <v>7.7389999999999999</v>
          </cell>
        </row>
        <row r="33">
          <cell r="D33">
            <v>125.49802445</v>
          </cell>
          <cell r="M33">
            <v>14.445826349999999</v>
          </cell>
          <cell r="N33">
            <v>5.4469000000000003</v>
          </cell>
          <cell r="U33">
            <v>14.295716209999998</v>
          </cell>
          <cell r="V33">
            <v>13.002400000000002</v>
          </cell>
          <cell r="W33">
            <v>6.8454961199999991</v>
          </cell>
          <cell r="X33">
            <v>7.8201999999999998</v>
          </cell>
          <cell r="Y33">
            <v>12.13281078</v>
          </cell>
          <cell r="Z33">
            <v>3.44</v>
          </cell>
          <cell r="AA33">
            <v>11.01317499</v>
          </cell>
          <cell r="AB33">
            <v>3.3359999999999999</v>
          </cell>
        </row>
        <row r="34">
          <cell r="D34">
            <v>29.998999999999995</v>
          </cell>
          <cell r="M34">
            <v>6.4740000000000002</v>
          </cell>
          <cell r="N34">
            <v>6.4740000000000002</v>
          </cell>
          <cell r="U34">
            <v>7.1409999999999991</v>
          </cell>
          <cell r="V34">
            <v>7.1409000000000002</v>
          </cell>
          <cell r="W34">
            <v>3.2</v>
          </cell>
          <cell r="X34">
            <v>3.2</v>
          </cell>
          <cell r="Y34">
            <v>1.337</v>
          </cell>
          <cell r="Z34">
            <v>1.337</v>
          </cell>
          <cell r="AA34">
            <v>4.9530000000000003</v>
          </cell>
          <cell r="AB34">
            <v>4.9530000000000003</v>
          </cell>
        </row>
        <row r="35">
          <cell r="D35">
            <v>756.74600000000009</v>
          </cell>
          <cell r="M35">
            <v>122.34</v>
          </cell>
          <cell r="N35">
            <v>122.34</v>
          </cell>
          <cell r="U35">
            <v>17.102899999999998</v>
          </cell>
          <cell r="V35">
            <v>17.105999999999998</v>
          </cell>
          <cell r="W35">
            <v>73.239000000000004</v>
          </cell>
          <cell r="X35">
            <v>73.239000000000004</v>
          </cell>
          <cell r="Y35">
            <v>55.076999999999998</v>
          </cell>
          <cell r="Z35">
            <v>55.076999999999998</v>
          </cell>
          <cell r="AA35">
            <v>5.6760000000000002</v>
          </cell>
          <cell r="AB35">
            <v>5.6760000000000002</v>
          </cell>
        </row>
        <row r="36">
          <cell r="D36">
            <v>166.33</v>
          </cell>
          <cell r="M36">
            <v>8.83</v>
          </cell>
          <cell r="N36">
            <v>8.83</v>
          </cell>
          <cell r="U36">
            <v>26.02</v>
          </cell>
          <cell r="V36">
            <v>26.856000000000002</v>
          </cell>
          <cell r="W36">
            <v>10.68</v>
          </cell>
          <cell r="X36">
            <v>13.49</v>
          </cell>
          <cell r="Y36">
            <v>8.4700000000000006</v>
          </cell>
          <cell r="Z36">
            <v>8.52</v>
          </cell>
          <cell r="AA36">
            <v>50.29</v>
          </cell>
          <cell r="AB36">
            <v>47.480000000000004</v>
          </cell>
        </row>
        <row r="37">
          <cell r="D37">
            <v>99.503115999999991</v>
          </cell>
          <cell r="M37">
            <v>12.2913</v>
          </cell>
          <cell r="N37">
            <v>17.305355290000001</v>
          </cell>
          <cell r="U37">
            <v>41.592916000000002</v>
          </cell>
          <cell r="V37">
            <v>10.70459</v>
          </cell>
          <cell r="W37">
            <v>1.4</v>
          </cell>
          <cell r="X37">
            <v>0.47745000000000004</v>
          </cell>
          <cell r="Y37">
            <v>14.1251</v>
          </cell>
          <cell r="AA37">
            <v>16.540500000000002</v>
          </cell>
          <cell r="AB37">
            <v>17.62013421</v>
          </cell>
        </row>
        <row r="38">
          <cell r="D38">
            <v>349.83179999999999</v>
          </cell>
          <cell r="M38">
            <v>79.72</v>
          </cell>
          <cell r="N38">
            <v>0</v>
          </cell>
          <cell r="U38">
            <v>108.57000000000001</v>
          </cell>
          <cell r="V38">
            <v>14.138999999999999</v>
          </cell>
          <cell r="W38">
            <v>26.35</v>
          </cell>
          <cell r="X38">
            <v>7.8769999999999998</v>
          </cell>
          <cell r="Y38">
            <v>33.47</v>
          </cell>
          <cell r="Z38">
            <v>38.723999999999997</v>
          </cell>
          <cell r="AA38">
            <v>32.2607</v>
          </cell>
          <cell r="AB38">
            <v>8.0545000000000009</v>
          </cell>
        </row>
        <row r="39">
          <cell r="D39">
            <v>307.887</v>
          </cell>
          <cell r="M39">
            <v>33.366999999999997</v>
          </cell>
          <cell r="N39">
            <v>10.876000000000001</v>
          </cell>
          <cell r="U39">
            <v>116.47500000000001</v>
          </cell>
          <cell r="V39">
            <v>12.661</v>
          </cell>
          <cell r="W39">
            <v>45.875</v>
          </cell>
          <cell r="X39">
            <v>29.155999999999999</v>
          </cell>
          <cell r="Y39">
            <v>37.468000000000004</v>
          </cell>
          <cell r="Z39">
            <v>7.18</v>
          </cell>
          <cell r="AA39">
            <v>23.11</v>
          </cell>
          <cell r="AB39">
            <v>22.056999999999999</v>
          </cell>
        </row>
        <row r="40">
          <cell r="D40">
            <v>381.45699999999999</v>
          </cell>
          <cell r="M40">
            <v>9.6000000000000002E-2</v>
          </cell>
          <cell r="N40">
            <v>7.6779999999999999</v>
          </cell>
          <cell r="U40">
            <v>51.501799999999996</v>
          </cell>
          <cell r="V40">
            <v>21.42</v>
          </cell>
          <cell r="W40">
            <v>10.780000000000001</v>
          </cell>
          <cell r="X40">
            <v>17.016999999999999</v>
          </cell>
          <cell r="Y40">
            <v>36.57</v>
          </cell>
          <cell r="Z40">
            <v>6.88</v>
          </cell>
          <cell r="AA40">
            <v>54.001799999999996</v>
          </cell>
          <cell r="AB40">
            <v>27.984000000000002</v>
          </cell>
        </row>
        <row r="42">
          <cell r="D42">
            <v>20575.724999999999</v>
          </cell>
          <cell r="U42">
            <v>2150.2749999999996</v>
          </cell>
          <cell r="V42">
            <v>3081.6320000000001</v>
          </cell>
          <cell r="W42">
            <v>1372.328</v>
          </cell>
          <cell r="X42">
            <v>711.95799999999997</v>
          </cell>
          <cell r="Y42">
            <v>686.92600000000004</v>
          </cell>
          <cell r="Z42">
            <v>1550.433</v>
          </cell>
          <cell r="AA42">
            <v>1450.721</v>
          </cell>
          <cell r="AB42">
            <v>1624.5500000000002</v>
          </cell>
        </row>
        <row r="43">
          <cell r="D43">
            <v>48193.904000000002</v>
          </cell>
          <cell r="U43">
            <v>10811.449000000001</v>
          </cell>
          <cell r="V43">
            <v>10811.449000000001</v>
          </cell>
          <cell r="W43">
            <v>2802.4189999999999</v>
          </cell>
          <cell r="X43">
            <v>2802.4189999999999</v>
          </cell>
          <cell r="Y43">
            <v>2989.3049999999998</v>
          </cell>
          <cell r="Z43">
            <v>2989.3049999999998</v>
          </cell>
          <cell r="AA43">
            <v>5745.326</v>
          </cell>
          <cell r="AB43">
            <v>5745.326</v>
          </cell>
        </row>
        <row r="44">
          <cell r="D44">
            <v>34714.36</v>
          </cell>
          <cell r="U44">
            <v>5515.3959999999997</v>
          </cell>
          <cell r="V44">
            <v>5515.3959999999997</v>
          </cell>
          <cell r="W44">
            <v>2315.64</v>
          </cell>
          <cell r="X44">
            <v>1724.742</v>
          </cell>
          <cell r="Y44">
            <v>2061.482</v>
          </cell>
          <cell r="Z44">
            <v>1781.135</v>
          </cell>
          <cell r="AA44">
            <v>2607.62</v>
          </cell>
          <cell r="AB44">
            <v>3478.7640000000001</v>
          </cell>
        </row>
        <row r="45">
          <cell r="D45">
            <v>4160</v>
          </cell>
          <cell r="U45">
            <v>735.01</v>
          </cell>
          <cell r="V45">
            <v>315.18099999999998</v>
          </cell>
          <cell r="W45">
            <v>203.22</v>
          </cell>
          <cell r="X45">
            <v>56.764000000000003</v>
          </cell>
          <cell r="Y45">
            <v>221.15</v>
          </cell>
          <cell r="Z45">
            <v>85.801000000000002</v>
          </cell>
          <cell r="AA45">
            <v>387.62499999999994</v>
          </cell>
          <cell r="AB45">
            <v>108.31</v>
          </cell>
        </row>
        <row r="46">
          <cell r="D46">
            <v>3380</v>
          </cell>
          <cell r="U46">
            <v>341.69000000000005</v>
          </cell>
          <cell r="V46">
            <v>324.96999999999997</v>
          </cell>
          <cell r="W46">
            <v>104.19</v>
          </cell>
          <cell r="X46">
            <v>99.09</v>
          </cell>
          <cell r="Y46">
            <v>240.68</v>
          </cell>
          <cell r="Z46">
            <v>235.3</v>
          </cell>
          <cell r="AA46">
            <v>368.62</v>
          </cell>
          <cell r="AB46">
            <v>344.52</v>
          </cell>
        </row>
        <row r="47">
          <cell r="D47">
            <v>6379.9</v>
          </cell>
          <cell r="U47">
            <v>1420.9</v>
          </cell>
          <cell r="V47">
            <v>835.99999999999989</v>
          </cell>
          <cell r="W47">
            <v>399.2</v>
          </cell>
          <cell r="X47">
            <v>259.8</v>
          </cell>
          <cell r="Y47">
            <v>312.5</v>
          </cell>
          <cell r="Z47">
            <v>463.3</v>
          </cell>
          <cell r="AA47">
            <v>499.3</v>
          </cell>
          <cell r="AB47">
            <v>264</v>
          </cell>
        </row>
        <row r="48">
          <cell r="D48">
            <v>4874.7849999999999</v>
          </cell>
          <cell r="U48">
            <v>325.096</v>
          </cell>
          <cell r="V48">
            <v>627.82600000000002</v>
          </cell>
          <cell r="W48">
            <v>202.33699999999999</v>
          </cell>
          <cell r="X48">
            <v>418.39</v>
          </cell>
          <cell r="Y48">
            <v>277.72399999999999</v>
          </cell>
          <cell r="Z48">
            <v>318.072</v>
          </cell>
          <cell r="AA48">
            <v>386.51499999999999</v>
          </cell>
          <cell r="AB48">
            <v>308.36</v>
          </cell>
        </row>
        <row r="49">
          <cell r="D49">
            <v>493.19600000000003</v>
          </cell>
          <cell r="U49">
            <v>17.298999999999999</v>
          </cell>
          <cell r="V49">
            <v>17.3</v>
          </cell>
          <cell r="W49">
            <v>2.0680000000000001</v>
          </cell>
          <cell r="X49">
            <v>2.3330000000000002</v>
          </cell>
          <cell r="Y49">
            <v>1.661</v>
          </cell>
          <cell r="Z49">
            <v>7.6719999999999997</v>
          </cell>
          <cell r="AA49">
            <v>4.6049999999999995</v>
          </cell>
          <cell r="AB49">
            <v>157.53300000000002</v>
          </cell>
        </row>
        <row r="50">
          <cell r="D50">
            <v>49670.355000000003</v>
          </cell>
          <cell r="U50">
            <v>7733.8850000000002</v>
          </cell>
          <cell r="V50">
            <v>5407.7242798999996</v>
          </cell>
          <cell r="W50">
            <v>3633.5479999999998</v>
          </cell>
          <cell r="X50">
            <v>2888.3183869700001</v>
          </cell>
          <cell r="Y50">
            <v>1647.76</v>
          </cell>
          <cell r="Z50">
            <v>1289.5907548899997</v>
          </cell>
          <cell r="AA50">
            <v>2206.2249999999999</v>
          </cell>
          <cell r="AB50">
            <v>1430.123</v>
          </cell>
        </row>
        <row r="51">
          <cell r="D51">
            <v>240.56</v>
          </cell>
          <cell r="U51">
            <v>1.32</v>
          </cell>
          <cell r="V51">
            <v>75.421000000000006</v>
          </cell>
          <cell r="W51">
            <v>2.44</v>
          </cell>
          <cell r="X51">
            <v>5.2320000000000002</v>
          </cell>
          <cell r="Y51">
            <v>2.4900000000000002</v>
          </cell>
          <cell r="Z51">
            <v>3.302</v>
          </cell>
          <cell r="AA51">
            <v>3.44</v>
          </cell>
          <cell r="AB51">
            <v>6.0149999999999997</v>
          </cell>
        </row>
        <row r="52">
          <cell r="D52">
            <v>379.50490000000002</v>
          </cell>
          <cell r="U52">
            <v>144.816181</v>
          </cell>
          <cell r="V52">
            <v>57.790999999999997</v>
          </cell>
          <cell r="W52">
            <v>23.862734</v>
          </cell>
          <cell r="X52">
            <v>0</v>
          </cell>
          <cell r="Y52">
            <v>23.142734000000001</v>
          </cell>
          <cell r="Z52">
            <v>32.109000000000002</v>
          </cell>
          <cell r="AA52">
            <v>22.087733999999998</v>
          </cell>
          <cell r="AB52">
            <v>27.070999999999998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I3" sqref="I3"/>
    </sheetView>
  </sheetViews>
  <sheetFormatPr defaultRowHeight="15"/>
  <cols>
    <col min="1" max="1" width="53.85546875" customWidth="1"/>
    <col min="2" max="2" width="12.42578125" bestFit="1" customWidth="1"/>
    <col min="3" max="3" width="11.28515625" bestFit="1" customWidth="1"/>
    <col min="4" max="6" width="12.42578125" bestFit="1" customWidth="1"/>
    <col min="7" max="7" width="9.85546875" bestFit="1" customWidth="1"/>
    <col min="8" max="8" width="8.7109375" bestFit="1" customWidth="1"/>
  </cols>
  <sheetData>
    <row r="1" spans="1:8" ht="21">
      <c r="A1" s="34" t="s">
        <v>59</v>
      </c>
      <c r="B1" s="35"/>
      <c r="C1" s="35"/>
      <c r="D1" s="35"/>
      <c r="E1" s="35"/>
      <c r="F1" s="35"/>
      <c r="G1" s="35"/>
      <c r="H1" s="35"/>
    </row>
    <row r="2" spans="1:8" ht="21">
      <c r="A2" s="1"/>
      <c r="B2" s="1"/>
      <c r="C2" s="1"/>
      <c r="D2" s="1"/>
      <c r="E2" s="1"/>
      <c r="F2" s="36" t="s">
        <v>63</v>
      </c>
      <c r="G2" s="35"/>
      <c r="H2" s="35"/>
    </row>
    <row r="3" spans="1:8" ht="126">
      <c r="A3" s="2" t="s">
        <v>2</v>
      </c>
      <c r="B3" s="2" t="s">
        <v>3</v>
      </c>
      <c r="C3" s="2" t="s">
        <v>60</v>
      </c>
      <c r="D3" s="2" t="s">
        <v>61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21">
      <c r="A4" s="3" t="s">
        <v>10</v>
      </c>
      <c r="B4" s="4">
        <v>144779.69899999999</v>
      </c>
      <c r="C4" s="4">
        <v>14934.088000000002</v>
      </c>
      <c r="D4" s="4">
        <v>7956.0049999999983</v>
      </c>
      <c r="E4" s="4">
        <v>85092.39999999998</v>
      </c>
      <c r="F4" s="4">
        <v>70801.107000000004</v>
      </c>
      <c r="G4" s="5">
        <v>0.83204971301784902</v>
      </c>
      <c r="H4" s="5">
        <v>0.48902648291871365</v>
      </c>
    </row>
    <row r="5" spans="1:8" ht="21">
      <c r="A5" s="6" t="s">
        <v>11</v>
      </c>
      <c r="B5" s="7">
        <v>52468.03</v>
      </c>
      <c r="C5" s="7">
        <v>5673.7219999999998</v>
      </c>
      <c r="D5" s="7">
        <v>2501.8629999999998</v>
      </c>
      <c r="E5" s="7">
        <v>32013.626</v>
      </c>
      <c r="F5" s="7">
        <v>24777.686000000002</v>
      </c>
      <c r="G5" s="8">
        <v>0.77397312007080987</v>
      </c>
      <c r="H5" s="8">
        <v>0.4722434976117838</v>
      </c>
    </row>
    <row r="6" spans="1:8" ht="21">
      <c r="A6" s="6" t="s">
        <v>12</v>
      </c>
      <c r="B6" s="7">
        <v>32462.639999999999</v>
      </c>
      <c r="C6" s="7">
        <v>3263.04</v>
      </c>
      <c r="D6" s="7">
        <v>834.99</v>
      </c>
      <c r="E6" s="7">
        <v>18953.689999999999</v>
      </c>
      <c r="F6" s="7">
        <v>18979.75</v>
      </c>
      <c r="G6" s="8">
        <v>1.0013749301587185</v>
      </c>
      <c r="H6" s="8">
        <v>0.58466440190939495</v>
      </c>
    </row>
    <row r="7" spans="1:8" ht="21">
      <c r="A7" s="6" t="s">
        <v>14</v>
      </c>
      <c r="B7" s="7">
        <v>13200</v>
      </c>
      <c r="C7" s="7">
        <v>940.94799999999998</v>
      </c>
      <c r="D7" s="7">
        <v>755.82899999999995</v>
      </c>
      <c r="E7" s="7">
        <v>4446.1940000000004</v>
      </c>
      <c r="F7" s="7">
        <v>4115.8509999999997</v>
      </c>
      <c r="G7" s="8">
        <v>0.92570207237920776</v>
      </c>
      <c r="H7" s="8">
        <v>0.31180689393939393</v>
      </c>
    </row>
    <row r="8" spans="1:8" ht="21">
      <c r="A8" s="6" t="s">
        <v>13</v>
      </c>
      <c r="B8" s="7">
        <v>12814.597</v>
      </c>
      <c r="C8" s="7">
        <v>1433.444</v>
      </c>
      <c r="D8" s="7">
        <v>1108.463</v>
      </c>
      <c r="E8" s="7">
        <v>7989.6480000000001</v>
      </c>
      <c r="F8" s="7">
        <v>5498.7849999999999</v>
      </c>
      <c r="G8" s="8">
        <v>0.68823870588541569</v>
      </c>
      <c r="H8" s="8">
        <v>0.42910323282113361</v>
      </c>
    </row>
    <row r="9" spans="1:8" ht="21">
      <c r="A9" s="6" t="s">
        <v>16</v>
      </c>
      <c r="B9" s="7">
        <v>6371.4610000000002</v>
      </c>
      <c r="C9" s="7">
        <v>577.92600000000004</v>
      </c>
      <c r="D9" s="7">
        <v>402.70699999999999</v>
      </c>
      <c r="E9" s="7">
        <v>4579.4340000000002</v>
      </c>
      <c r="F9" s="7">
        <v>4274.3310000000001</v>
      </c>
      <c r="G9" s="8">
        <v>0.93337539093259125</v>
      </c>
      <c r="H9" s="8">
        <v>0.67085571111555109</v>
      </c>
    </row>
    <row r="10" spans="1:8" ht="21">
      <c r="A10" s="6" t="s">
        <v>15</v>
      </c>
      <c r="B10" s="7">
        <v>4526.9399999999996</v>
      </c>
      <c r="C10" s="7">
        <v>206.78</v>
      </c>
      <c r="D10" s="7">
        <v>46.86</v>
      </c>
      <c r="E10" s="7">
        <v>1067.1199999999999</v>
      </c>
      <c r="F10" s="7">
        <v>952.34</v>
      </c>
      <c r="G10" s="8">
        <v>0.89243946322812817</v>
      </c>
      <c r="H10" s="8">
        <v>0.21037168595121652</v>
      </c>
    </row>
    <row r="11" spans="1:8" ht="21">
      <c r="A11" s="6" t="s">
        <v>17</v>
      </c>
      <c r="B11" s="7">
        <v>3688.04</v>
      </c>
      <c r="C11" s="7">
        <v>308</v>
      </c>
      <c r="D11" s="7">
        <v>281.78399999999999</v>
      </c>
      <c r="E11" s="7">
        <v>2309.375</v>
      </c>
      <c r="F11" s="7">
        <v>2615.5529999999999</v>
      </c>
      <c r="G11" s="8">
        <v>1.1325804600811908</v>
      </c>
      <c r="H11" s="8">
        <v>0.70919865294302664</v>
      </c>
    </row>
    <row r="12" spans="1:8" ht="21">
      <c r="A12" s="6" t="s">
        <v>20</v>
      </c>
      <c r="B12" s="7">
        <v>3402.951</v>
      </c>
      <c r="C12" s="7">
        <v>927.41</v>
      </c>
      <c r="D12" s="7">
        <v>763.70500000000004</v>
      </c>
      <c r="E12" s="7">
        <v>3005.2669999999998</v>
      </c>
      <c r="F12" s="7">
        <v>3005.54</v>
      </c>
      <c r="G12" s="8">
        <v>1.0000908405143369</v>
      </c>
      <c r="H12" s="8">
        <v>0.88321577360355763</v>
      </c>
    </row>
    <row r="13" spans="1:8" ht="21">
      <c r="A13" s="6" t="s">
        <v>62</v>
      </c>
      <c r="B13" s="7">
        <v>2933.9369999999999</v>
      </c>
      <c r="C13" s="7">
        <v>127.72</v>
      </c>
      <c r="D13" s="7">
        <v>413.93700000000001</v>
      </c>
      <c r="E13" s="7">
        <v>2779.3409999999999</v>
      </c>
      <c r="F13" s="7">
        <v>1823.173</v>
      </c>
      <c r="G13" s="8">
        <v>0.65597312456442014</v>
      </c>
      <c r="H13" s="8">
        <v>0.62140836698265844</v>
      </c>
    </row>
    <row r="14" spans="1:8" ht="21">
      <c r="A14" s="6" t="s">
        <v>19</v>
      </c>
      <c r="B14" s="7">
        <v>2097.3449999999998</v>
      </c>
      <c r="C14" s="7">
        <v>435.24</v>
      </c>
      <c r="D14" s="7">
        <v>4.7</v>
      </c>
      <c r="E14" s="7">
        <v>1329.7670000000001</v>
      </c>
      <c r="F14" s="7">
        <v>94.41</v>
      </c>
      <c r="G14" s="8">
        <v>7.09974002964429E-2</v>
      </c>
      <c r="H14" s="8">
        <v>4.5014053481902121E-2</v>
      </c>
    </row>
    <row r="15" spans="1:8" ht="21">
      <c r="A15" s="6" t="s">
        <v>21</v>
      </c>
      <c r="B15" s="7">
        <v>1400</v>
      </c>
      <c r="C15" s="7">
        <v>122.15</v>
      </c>
      <c r="D15" s="7">
        <v>96.6</v>
      </c>
      <c r="E15" s="7">
        <v>510.68</v>
      </c>
      <c r="F15" s="7">
        <v>510.76</v>
      </c>
      <c r="G15" s="8">
        <v>1.0001566538732669</v>
      </c>
      <c r="H15" s="8">
        <v>0.36482857142857145</v>
      </c>
    </row>
    <row r="16" spans="1:8" ht="21">
      <c r="A16" s="6" t="s">
        <v>24</v>
      </c>
      <c r="B16" s="7">
        <v>1359.627</v>
      </c>
      <c r="C16" s="7">
        <v>121.31</v>
      </c>
      <c r="D16" s="7">
        <v>46.238999999999997</v>
      </c>
      <c r="E16" s="7">
        <v>821.67499999999995</v>
      </c>
      <c r="F16" s="7">
        <v>544.48699999999997</v>
      </c>
      <c r="G16" s="8">
        <v>0.66265494264764047</v>
      </c>
      <c r="H16" s="8">
        <v>0.40046792245226082</v>
      </c>
    </row>
    <row r="17" spans="1:8" ht="21">
      <c r="A17" s="6" t="s">
        <v>26</v>
      </c>
      <c r="B17" s="7">
        <v>1293.163</v>
      </c>
      <c r="C17" s="7">
        <v>60.405999999999999</v>
      </c>
      <c r="D17" s="7">
        <v>111.994</v>
      </c>
      <c r="E17" s="7">
        <v>1263.3209999999999</v>
      </c>
      <c r="F17" s="7">
        <v>673.774</v>
      </c>
      <c r="G17" s="8">
        <v>0</v>
      </c>
      <c r="H17" s="8">
        <v>0.52102789826185869</v>
      </c>
    </row>
    <row r="18" spans="1:8" ht="21">
      <c r="A18" s="6" t="s">
        <v>22</v>
      </c>
      <c r="B18" s="7">
        <v>1223.2470000000001</v>
      </c>
      <c r="C18" s="7">
        <v>219.61099999999999</v>
      </c>
      <c r="D18" s="7">
        <v>156.584</v>
      </c>
      <c r="E18" s="7">
        <v>501.375</v>
      </c>
      <c r="F18" s="7">
        <v>501.70600000000002</v>
      </c>
      <c r="G18" s="8">
        <v>1.0006601844926453</v>
      </c>
      <c r="H18" s="8">
        <v>0.41014284114328503</v>
      </c>
    </row>
    <row r="19" spans="1:8" ht="21">
      <c r="A19" s="6" t="s">
        <v>23</v>
      </c>
      <c r="B19" s="7">
        <v>1099.357</v>
      </c>
      <c r="C19" s="7">
        <v>134.58199999999999</v>
      </c>
      <c r="D19" s="7">
        <v>93.245999999999995</v>
      </c>
      <c r="E19" s="7">
        <v>689.03700000000003</v>
      </c>
      <c r="F19" s="7">
        <v>510.23599999999999</v>
      </c>
      <c r="G19" s="8">
        <v>0.74050595251053275</v>
      </c>
      <c r="H19" s="8">
        <v>0.46412220961889539</v>
      </c>
    </row>
    <row r="20" spans="1:8" ht="21">
      <c r="A20" s="6" t="s">
        <v>18</v>
      </c>
      <c r="B20" s="7">
        <v>1044.644</v>
      </c>
      <c r="C20" s="7">
        <v>101.756</v>
      </c>
      <c r="D20" s="7">
        <v>123.431</v>
      </c>
      <c r="E20" s="7">
        <v>760.98099999999999</v>
      </c>
      <c r="F20" s="7">
        <v>593.09400000000005</v>
      </c>
      <c r="G20" s="8">
        <v>0.77938082553966537</v>
      </c>
      <c r="H20" s="8">
        <v>0.56774748143865283</v>
      </c>
    </row>
    <row r="21" spans="1:8" ht="21">
      <c r="A21" s="6" t="s">
        <v>32</v>
      </c>
      <c r="B21" s="7">
        <v>545.92899999999997</v>
      </c>
      <c r="C21" s="7">
        <v>79.28</v>
      </c>
      <c r="D21" s="7">
        <v>0</v>
      </c>
      <c r="E21" s="7">
        <v>221.929</v>
      </c>
      <c r="F21" s="7">
        <v>62.018999999999998</v>
      </c>
      <c r="G21" s="8">
        <v>0.27945423986950779</v>
      </c>
      <c r="H21" s="8">
        <v>0.11360268459818035</v>
      </c>
    </row>
    <row r="22" spans="1:8" ht="21">
      <c r="A22" s="6" t="s">
        <v>28</v>
      </c>
      <c r="B22" s="7">
        <v>443.62700000000001</v>
      </c>
      <c r="C22" s="7">
        <v>43.893000000000001</v>
      </c>
      <c r="D22" s="7">
        <v>9.5549999999999997</v>
      </c>
      <c r="E22" s="7">
        <v>367.60899999999998</v>
      </c>
      <c r="F22" s="7">
        <v>52.061</v>
      </c>
      <c r="G22" s="8">
        <v>0.14162058056249985</v>
      </c>
      <c r="H22" s="8">
        <v>0.11735309167386114</v>
      </c>
    </row>
    <row r="23" spans="1:8" ht="21">
      <c r="A23" s="6" t="s">
        <v>31</v>
      </c>
      <c r="B23" s="7">
        <v>357.36</v>
      </c>
      <c r="C23" s="7">
        <v>12.73</v>
      </c>
      <c r="D23" s="7">
        <v>10.224</v>
      </c>
      <c r="E23" s="7">
        <v>151.47399999999999</v>
      </c>
      <c r="F23" s="7">
        <v>83.52</v>
      </c>
      <c r="G23" s="8">
        <v>0.55138175528473532</v>
      </c>
      <c r="H23" s="8">
        <v>0.23371390194761582</v>
      </c>
    </row>
    <row r="24" spans="1:8" ht="21">
      <c r="A24" s="6" t="s">
        <v>35</v>
      </c>
      <c r="B24" s="7">
        <v>340.73399999999998</v>
      </c>
      <c r="C24" s="7">
        <v>14.411</v>
      </c>
      <c r="D24" s="7">
        <v>63.91</v>
      </c>
      <c r="E24" s="7">
        <v>261.48500000000001</v>
      </c>
      <c r="F24" s="7">
        <v>254.512</v>
      </c>
      <c r="G24" s="8">
        <v>0.97333307837925687</v>
      </c>
      <c r="H24" s="8">
        <v>0.74695216796680108</v>
      </c>
    </row>
    <row r="25" spans="1:8" ht="21">
      <c r="A25" s="6" t="s">
        <v>33</v>
      </c>
      <c r="B25" s="7">
        <v>337.72500000000002</v>
      </c>
      <c r="C25" s="7">
        <v>13.51</v>
      </c>
      <c r="D25" s="7">
        <v>8.4550000000000001</v>
      </c>
      <c r="E25" s="7">
        <v>262.93</v>
      </c>
      <c r="F25" s="7">
        <v>209.178</v>
      </c>
      <c r="G25" s="8">
        <v>0.79556535960141483</v>
      </c>
      <c r="H25" s="8">
        <v>0.61937375083277812</v>
      </c>
    </row>
    <row r="26" spans="1:8" ht="21">
      <c r="A26" s="6" t="s">
        <v>27</v>
      </c>
      <c r="B26" s="7">
        <v>288.262</v>
      </c>
      <c r="C26" s="7">
        <v>6.9240000000000004</v>
      </c>
      <c r="D26" s="7">
        <v>56.156999999999996</v>
      </c>
      <c r="E26" s="7">
        <v>117.358</v>
      </c>
      <c r="F26" s="7">
        <v>134.732</v>
      </c>
      <c r="G26" s="8">
        <v>1.148042741014673</v>
      </c>
      <c r="H26" s="8">
        <v>0.46739424551276271</v>
      </c>
    </row>
    <row r="27" spans="1:8" ht="21">
      <c r="A27" s="6" t="s">
        <v>29</v>
      </c>
      <c r="B27" s="7">
        <v>264.70600000000002</v>
      </c>
      <c r="C27" s="7">
        <v>18.163</v>
      </c>
      <c r="D27" s="7">
        <v>16.442</v>
      </c>
      <c r="E27" s="7">
        <v>203.465</v>
      </c>
      <c r="F27" s="7">
        <v>187.637</v>
      </c>
      <c r="G27" s="8">
        <v>0.92220775071879679</v>
      </c>
      <c r="H27" s="8">
        <v>0.70885057384418937</v>
      </c>
    </row>
    <row r="28" spans="1:8" ht="21">
      <c r="A28" s="6" t="s">
        <v>34</v>
      </c>
      <c r="B28" s="7">
        <v>192.20400000000001</v>
      </c>
      <c r="C28" s="7">
        <v>31.367000000000001</v>
      </c>
      <c r="D28" s="7">
        <v>25.763000000000002</v>
      </c>
      <c r="E28" s="7">
        <v>108.575</v>
      </c>
      <c r="F28" s="7">
        <v>95.521000000000001</v>
      </c>
      <c r="G28" s="8">
        <v>0.87976974441630207</v>
      </c>
      <c r="H28" s="8">
        <v>0.49697717009011255</v>
      </c>
    </row>
    <row r="29" spans="1:8" ht="21">
      <c r="A29" s="6" t="s">
        <v>39</v>
      </c>
      <c r="B29" s="7">
        <v>146.17500000000001</v>
      </c>
      <c r="C29" s="7">
        <v>1.7250000000000001</v>
      </c>
      <c r="D29" s="7">
        <v>1.1240000000000001</v>
      </c>
      <c r="E29" s="7">
        <v>138.464</v>
      </c>
      <c r="F29" s="7">
        <v>119.14700000000001</v>
      </c>
      <c r="G29" s="8">
        <v>0.86049081349664902</v>
      </c>
      <c r="H29" s="8">
        <v>0.81509834102958778</v>
      </c>
    </row>
    <row r="30" spans="1:8" ht="21">
      <c r="A30" s="6" t="s">
        <v>37</v>
      </c>
      <c r="B30" s="7">
        <v>92.302999999999997</v>
      </c>
      <c r="C30" s="7">
        <v>2</v>
      </c>
      <c r="D30" s="7">
        <v>6.39</v>
      </c>
      <c r="E30" s="7">
        <v>55.710999999999999</v>
      </c>
      <c r="F30" s="7">
        <v>24.465</v>
      </c>
      <c r="G30" s="8">
        <v>0.43914128269103053</v>
      </c>
      <c r="H30" s="8">
        <v>0.26505097342448242</v>
      </c>
    </row>
    <row r="31" spans="1:8" ht="21">
      <c r="A31" s="6" t="s">
        <v>40</v>
      </c>
      <c r="B31" s="7">
        <v>88.197000000000003</v>
      </c>
      <c r="C31" s="7">
        <v>2</v>
      </c>
      <c r="D31" s="7">
        <v>1.4830000000000001</v>
      </c>
      <c r="E31" s="7">
        <v>57.140999999999998</v>
      </c>
      <c r="F31" s="7">
        <v>57.709000000000003</v>
      </c>
      <c r="G31" s="8">
        <v>1.0099403230604995</v>
      </c>
      <c r="H31" s="8">
        <v>0.65431930791296755</v>
      </c>
    </row>
    <row r="32" spans="1:8" ht="21">
      <c r="A32" s="6" t="s">
        <v>38</v>
      </c>
      <c r="B32" s="7">
        <v>82.911000000000001</v>
      </c>
      <c r="C32" s="7">
        <v>12.237</v>
      </c>
      <c r="D32" s="7">
        <v>2.2269999999999999</v>
      </c>
      <c r="E32" s="7">
        <v>40.073</v>
      </c>
      <c r="F32" s="7">
        <v>4.0810000000000004</v>
      </c>
      <c r="G32" s="8">
        <v>0.10183914356299754</v>
      </c>
      <c r="H32" s="8">
        <v>4.9221454330547219E-2</v>
      </c>
    </row>
    <row r="33" spans="1:8" ht="21">
      <c r="A33" s="6" t="s">
        <v>41</v>
      </c>
      <c r="B33" s="7">
        <v>81.63</v>
      </c>
      <c r="C33" s="7">
        <v>7.625</v>
      </c>
      <c r="D33" s="7">
        <v>7.3470000000000004</v>
      </c>
      <c r="E33" s="7">
        <v>7.9749999999999996</v>
      </c>
      <c r="F33" s="7">
        <v>7.6970000000000001</v>
      </c>
      <c r="G33" s="8">
        <v>0.96514106583072101</v>
      </c>
      <c r="H33" s="8">
        <v>9.4291314467720211E-2</v>
      </c>
    </row>
    <row r="34" spans="1:8" ht="21">
      <c r="A34" s="6" t="s">
        <v>30</v>
      </c>
      <c r="B34" s="7">
        <v>65.305999999999997</v>
      </c>
      <c r="C34" s="7">
        <v>0</v>
      </c>
      <c r="D34" s="7">
        <v>0</v>
      </c>
      <c r="E34" s="7">
        <v>31.055</v>
      </c>
      <c r="F34" s="7">
        <v>30.285</v>
      </c>
      <c r="G34" s="8">
        <v>0.97520528095314762</v>
      </c>
      <c r="H34" s="8">
        <v>0.46373993201237257</v>
      </c>
    </row>
    <row r="35" spans="1:8" ht="21">
      <c r="A35" s="6" t="s">
        <v>36</v>
      </c>
      <c r="B35" s="7">
        <v>25.986000000000001</v>
      </c>
      <c r="C35" s="7">
        <v>4.3310000000000004</v>
      </c>
      <c r="D35" s="7">
        <v>0</v>
      </c>
      <c r="E35" s="7">
        <v>12.993</v>
      </c>
      <c r="F35" s="7">
        <v>0</v>
      </c>
      <c r="G35" s="8">
        <v>0</v>
      </c>
      <c r="H35" s="8">
        <v>0</v>
      </c>
    </row>
    <row r="36" spans="1:8" ht="21">
      <c r="A36" s="6" t="s">
        <v>43</v>
      </c>
      <c r="B36" s="7">
        <v>23.934999999999999</v>
      </c>
      <c r="C36" s="7">
        <v>22.994</v>
      </c>
      <c r="D36" s="7">
        <v>0.68400000000000005</v>
      </c>
      <c r="E36" s="7">
        <v>23.934999999999999</v>
      </c>
      <c r="F36" s="7">
        <v>1.504</v>
      </c>
      <c r="G36" s="8">
        <v>6.2836849801545858E-2</v>
      </c>
      <c r="H36" s="8">
        <v>6.2836849801545858E-2</v>
      </c>
    </row>
    <row r="37" spans="1:8" ht="21">
      <c r="A37" s="6" t="s">
        <v>45</v>
      </c>
      <c r="B37" s="7">
        <v>12.09</v>
      </c>
      <c r="C37" s="7">
        <v>6.6529999999999996</v>
      </c>
      <c r="D37" s="7">
        <v>3.2650000000000001</v>
      </c>
      <c r="E37" s="7">
        <v>7.7270000000000003</v>
      </c>
      <c r="F37" s="7">
        <v>4.3579999999999997</v>
      </c>
      <c r="G37" s="8">
        <v>0.56399637634269439</v>
      </c>
      <c r="H37" s="8">
        <v>0.36046319272125721</v>
      </c>
    </row>
    <row r="38" spans="1:8" ht="21">
      <c r="A38" s="6" t="s">
        <v>44</v>
      </c>
      <c r="B38" s="7">
        <v>4.6399999999999997</v>
      </c>
      <c r="C38" s="7">
        <v>0.2</v>
      </c>
      <c r="D38" s="7">
        <v>4.7E-2</v>
      </c>
      <c r="E38" s="7">
        <v>1.97</v>
      </c>
      <c r="F38" s="7">
        <v>1.2050000000000001</v>
      </c>
      <c r="G38" s="8">
        <v>0.6116751269035533</v>
      </c>
      <c r="H38" s="8">
        <v>0.25969827586206901</v>
      </c>
    </row>
    <row r="39" spans="1:8" ht="21">
      <c r="A39" s="3" t="s">
        <v>46</v>
      </c>
      <c r="B39" s="4">
        <v>336353.33699999994</v>
      </c>
      <c r="C39" s="4">
        <v>18055.247485970005</v>
      </c>
      <c r="D39" s="4">
        <v>103320.04999999999</v>
      </c>
      <c r="E39" s="4">
        <v>81097.937999999995</v>
      </c>
      <c r="F39" s="4">
        <v>190769.40999999995</v>
      </c>
      <c r="G39" s="5">
        <v>2.3523336684589928</v>
      </c>
      <c r="H39" s="5">
        <v>0.5671696665819016</v>
      </c>
    </row>
    <row r="40" spans="1:8" ht="21">
      <c r="A40" s="6" t="s">
        <v>49</v>
      </c>
      <c r="B40" s="7">
        <v>195373.85200000001</v>
      </c>
      <c r="C40" s="7">
        <v>6696.3534859700003</v>
      </c>
      <c r="D40" s="7">
        <v>86868.752999999997</v>
      </c>
      <c r="E40" s="7">
        <v>25863.21</v>
      </c>
      <c r="F40" s="7">
        <v>134285.35999999999</v>
      </c>
      <c r="G40" s="8">
        <v>5.1921381761969991</v>
      </c>
      <c r="H40" s="8">
        <v>0.68732513908770132</v>
      </c>
    </row>
    <row r="41" spans="1:8" ht="21">
      <c r="A41" s="6" t="s">
        <v>47</v>
      </c>
      <c r="B41" s="7">
        <v>58039.563999999998</v>
      </c>
      <c r="C41" s="7">
        <v>3638.4409999999998</v>
      </c>
      <c r="D41" s="7">
        <v>8962.2909999999993</v>
      </c>
      <c r="E41" s="7">
        <v>20142.231</v>
      </c>
      <c r="F41" s="7">
        <v>24686.135999999999</v>
      </c>
      <c r="G41" s="8">
        <v>1.2255909486888517</v>
      </c>
      <c r="H41" s="8">
        <v>0.42533289877918445</v>
      </c>
    </row>
    <row r="42" spans="1:8" ht="21">
      <c r="A42" s="6" t="s">
        <v>48</v>
      </c>
      <c r="B42" s="7">
        <v>32445.564999999999</v>
      </c>
      <c r="C42" s="7">
        <v>3125.422</v>
      </c>
      <c r="D42" s="7">
        <v>3437.1060000000002</v>
      </c>
      <c r="E42" s="7">
        <v>11874.061</v>
      </c>
      <c r="F42" s="7">
        <v>11874.061</v>
      </c>
      <c r="G42" s="8">
        <v>1</v>
      </c>
      <c r="H42" s="8">
        <v>0.36596869248539826</v>
      </c>
    </row>
    <row r="43" spans="1:8" ht="21">
      <c r="A43" s="6" t="s">
        <v>50</v>
      </c>
      <c r="B43" s="7">
        <v>20442.527999999998</v>
      </c>
      <c r="C43" s="7">
        <v>1876.8589999999999</v>
      </c>
      <c r="D43" s="7">
        <v>2935</v>
      </c>
      <c r="E43" s="7">
        <v>5780.0730000000003</v>
      </c>
      <c r="F43" s="7">
        <v>6531.3</v>
      </c>
      <c r="G43" s="8">
        <v>1.1299684277343902</v>
      </c>
      <c r="H43" s="8">
        <v>0.31949571011960953</v>
      </c>
    </row>
    <row r="44" spans="1:8" ht="21">
      <c r="A44" s="6" t="s">
        <v>51</v>
      </c>
      <c r="B44" s="7">
        <v>13816.8</v>
      </c>
      <c r="C44" s="7">
        <v>870.7</v>
      </c>
      <c r="D44" s="7">
        <v>268</v>
      </c>
      <c r="E44" s="7">
        <v>10927.4</v>
      </c>
      <c r="F44" s="7">
        <v>9163.7000000000007</v>
      </c>
      <c r="G44" s="8">
        <v>0.83859838570931799</v>
      </c>
      <c r="H44" s="8">
        <v>0.66322882288228835</v>
      </c>
    </row>
    <row r="45" spans="1:8" ht="21">
      <c r="A45" s="6" t="s">
        <v>53</v>
      </c>
      <c r="B45" s="7">
        <v>6300</v>
      </c>
      <c r="C45" s="7">
        <v>573.32000000000005</v>
      </c>
      <c r="D45" s="7">
        <v>356.25</v>
      </c>
      <c r="E45" s="7">
        <v>2007.47</v>
      </c>
      <c r="F45" s="7">
        <v>1549.82</v>
      </c>
      <c r="G45" s="8">
        <v>0.77202648109311711</v>
      </c>
      <c r="H45" s="8">
        <v>0.24600317460317458</v>
      </c>
    </row>
    <row r="46" spans="1:8" ht="21">
      <c r="A46" s="6" t="s">
        <v>52</v>
      </c>
      <c r="B46" s="7">
        <v>5264.1260000000002</v>
      </c>
      <c r="C46" s="7">
        <v>842.255</v>
      </c>
      <c r="D46" s="7">
        <v>335.69799999999998</v>
      </c>
      <c r="E46" s="7">
        <v>2374.5210000000002</v>
      </c>
      <c r="F46" s="7">
        <v>1444.9949999999999</v>
      </c>
      <c r="G46" s="8">
        <v>0.60854168061684855</v>
      </c>
      <c r="H46" s="8">
        <v>0.27449855873510626</v>
      </c>
    </row>
    <row r="47" spans="1:8" ht="21">
      <c r="A47" s="6" t="s">
        <v>54</v>
      </c>
      <c r="B47" s="7">
        <v>2983.17</v>
      </c>
      <c r="C47" s="7">
        <v>329.30200000000002</v>
      </c>
      <c r="D47" s="7">
        <v>104.904</v>
      </c>
      <c r="E47" s="7">
        <v>1273.3440000000001</v>
      </c>
      <c r="F47" s="7">
        <v>993.44899999999996</v>
      </c>
      <c r="G47" s="8">
        <v>0.78018901412344188</v>
      </c>
      <c r="H47" s="8">
        <v>0.33301789706922502</v>
      </c>
    </row>
    <row r="48" spans="1:8" ht="21">
      <c r="A48" s="6" t="s">
        <v>56</v>
      </c>
      <c r="B48" s="7">
        <v>720.04</v>
      </c>
      <c r="C48" s="7">
        <v>67.414000000000001</v>
      </c>
      <c r="D48" s="7">
        <v>5.4269999999999996</v>
      </c>
      <c r="E48" s="7">
        <v>560.98500000000001</v>
      </c>
      <c r="F48" s="7">
        <v>12.099</v>
      </c>
      <c r="G48" s="8">
        <v>2.1567421588812533E-2</v>
      </c>
      <c r="H48" s="8">
        <v>1.6803233153713685E-2</v>
      </c>
    </row>
    <row r="49" spans="1:8" ht="21">
      <c r="A49" s="6" t="s">
        <v>57</v>
      </c>
      <c r="B49" s="7">
        <v>558.78499999999997</v>
      </c>
      <c r="C49" s="7">
        <v>7.0339999999999998</v>
      </c>
      <c r="D49" s="7">
        <v>22.512</v>
      </c>
      <c r="E49" s="7">
        <v>59.531999999999996</v>
      </c>
      <c r="F49" s="7">
        <v>102.023</v>
      </c>
      <c r="G49" s="8">
        <v>1.7137505879191024</v>
      </c>
      <c r="H49" s="8">
        <v>0.18258006209901842</v>
      </c>
    </row>
    <row r="50" spans="1:8" ht="21">
      <c r="A50" s="6" t="s">
        <v>55</v>
      </c>
      <c r="B50" s="7">
        <v>408.90699999999998</v>
      </c>
      <c r="C50" s="7">
        <v>28.146999999999998</v>
      </c>
      <c r="D50" s="7">
        <v>24.109000000000002</v>
      </c>
      <c r="E50" s="7">
        <v>235.11099999999999</v>
      </c>
      <c r="F50" s="7">
        <v>126.467</v>
      </c>
      <c r="G50" s="8">
        <v>0.53790337330027094</v>
      </c>
      <c r="H50" s="8">
        <v>0.30928059436497785</v>
      </c>
    </row>
    <row r="51" spans="1:8" ht="21">
      <c r="A51" s="9" t="s">
        <v>58</v>
      </c>
      <c r="B51" s="10">
        <v>481133.03599999996</v>
      </c>
      <c r="C51" s="10">
        <v>32989.335485970005</v>
      </c>
      <c r="D51" s="10">
        <v>111276.05499999999</v>
      </c>
      <c r="E51" s="10">
        <v>166190.33799999999</v>
      </c>
      <c r="F51" s="10">
        <v>261570.51699999993</v>
      </c>
      <c r="G51" s="11">
        <v>1.5739213250772734</v>
      </c>
      <c r="H51" s="11">
        <v>0.54365528331752289</v>
      </c>
    </row>
  </sheetData>
  <mergeCells count="2">
    <mergeCell ref="A1:H1"/>
    <mergeCell ref="F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D5" sqref="D5"/>
    </sheetView>
  </sheetViews>
  <sheetFormatPr defaultRowHeight="15"/>
  <cols>
    <col min="1" max="1" width="50.7109375" customWidth="1"/>
    <col min="2" max="2" width="14" customWidth="1"/>
    <col min="3" max="3" width="11.28515625" bestFit="1" customWidth="1"/>
    <col min="4" max="4" width="11.7109375" customWidth="1"/>
    <col min="5" max="5" width="13.28515625" customWidth="1"/>
    <col min="6" max="6" width="12.42578125" bestFit="1" customWidth="1"/>
    <col min="7" max="7" width="11.140625" customWidth="1"/>
    <col min="8" max="8" width="12.140625" customWidth="1"/>
  </cols>
  <sheetData>
    <row r="1" spans="1:8" ht="21">
      <c r="A1" s="37" t="s">
        <v>0</v>
      </c>
      <c r="B1" s="38"/>
      <c r="C1" s="38"/>
      <c r="D1" s="38"/>
      <c r="E1" s="38"/>
      <c r="F1" s="38"/>
      <c r="G1" s="38"/>
      <c r="H1" s="38"/>
    </row>
    <row r="2" spans="1:8" ht="21">
      <c r="A2" s="12"/>
      <c r="B2" s="12"/>
      <c r="C2" s="12"/>
      <c r="D2" s="12"/>
      <c r="E2" s="12"/>
      <c r="F2" s="39" t="s">
        <v>1</v>
      </c>
      <c r="G2" s="38"/>
      <c r="H2" s="38"/>
    </row>
    <row r="3" spans="1:8" ht="8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pans="1:8" ht="21">
      <c r="A4" s="14" t="s">
        <v>10</v>
      </c>
      <c r="B4" s="15">
        <f>SUM(B5:B38)</f>
        <v>160888.43602145003</v>
      </c>
      <c r="C4" s="15">
        <f>SUM(C5:C38)</f>
        <v>19443.103235780007</v>
      </c>
      <c r="D4" s="15">
        <f>SUM(D5:D38)</f>
        <v>10724.442134210001</v>
      </c>
      <c r="E4" s="15">
        <f>SUM(E5:E38)</f>
        <v>87241.766386450021</v>
      </c>
      <c r="F4" s="15">
        <f>SUM(F5:F38)</f>
        <v>71524.570107500025</v>
      </c>
      <c r="G4" s="16">
        <f t="shared" ref="G4" si="0">F4/E4</f>
        <v>0.81984321352082212</v>
      </c>
      <c r="H4" s="16">
        <f t="shared" ref="H4" si="1">F4/B4</f>
        <v>0.44456004344503791</v>
      </c>
    </row>
    <row r="5" spans="1:8" ht="21">
      <c r="A5" s="17" t="s">
        <v>11</v>
      </c>
      <c r="B5" s="18">
        <f>'[1]แผน&amp;ผล+ประมาณการ62'!D19</f>
        <v>76183.956000000006</v>
      </c>
      <c r="C5" s="18">
        <f>'[1]แผน&amp;ผล+ประมาณการ62'!Y19</f>
        <v>11943.245999999999</v>
      </c>
      <c r="D5" s="18">
        <f>'[1]แผน&amp;ผล+ประมาณการ62'!AB19</f>
        <v>4395.357</v>
      </c>
      <c r="E5" s="19">
        <f>'[1]แผน&amp;ผล+ประมาณการ62'!M19+'[1]แผน&amp;ผล+ประมาณการ62'!U19+'[1]แผน&amp;ผล+ประมาณการ62'!W19+'[1]แผน&amp;ผล+ประมาณการ62'!Y19+'[1]แผน&amp;ผล+ประมาณการ62'!AA19</f>
        <v>39120.497000000003</v>
      </c>
      <c r="F5" s="19">
        <f>'[1]แผน&amp;ผล+ประมาณการ62'!N19+'[1]แผน&amp;ผล+ประมาณการ62'!V19+'[1]แผน&amp;ผล+ประมาณการ62'!X19+'[1]แผน&amp;ผล+ประมาณการ62'!Z19+'[1]แผน&amp;ผล+ประมาณการ62'!AB19</f>
        <v>25510.224999999999</v>
      </c>
      <c r="G5" s="20">
        <f>F5/E5</f>
        <v>0.65209358153092989</v>
      </c>
      <c r="H5" s="21">
        <f>F5/B5</f>
        <v>0.33485035878157859</v>
      </c>
    </row>
    <row r="6" spans="1:8" ht="21">
      <c r="A6" s="17" t="s">
        <v>12</v>
      </c>
      <c r="B6" s="18">
        <f>'[1]แผน&amp;ผล+ประมาณการ62'!D20</f>
        <v>24384.7</v>
      </c>
      <c r="C6" s="18">
        <f>'[1]แผน&amp;ผล+ประมาณการ62'!Y20</f>
        <v>1701.64</v>
      </c>
      <c r="D6" s="18">
        <f>'[1]แผน&amp;ผล+ประมาณการ62'!AB20</f>
        <v>2237.61</v>
      </c>
      <c r="E6" s="19">
        <f>'[1]แผน&amp;ผล+ประมาณการ62'!M20+'[1]แผน&amp;ผล+ประมาณการ62'!U20+'[1]แผน&amp;ผล+ประมาณการ62'!W20+'[1]แผน&amp;ผล+ประมาณการ62'!Y20+'[1]แผน&amp;ผล+ประมาณการ62'!AA20</f>
        <v>19327.09</v>
      </c>
      <c r="F6" s="19">
        <f>'[1]แผน&amp;ผล+ประมาณการ62'!N20+'[1]แผน&amp;ผล+ประมาณการ62'!V20+'[1]แผน&amp;ผล+ประมาณการ62'!X20+'[1]แผน&amp;ผล+ประมาณการ62'!Z20+'[1]แผน&amp;ผล+ประมาณการ62'!AB20</f>
        <v>22290.28</v>
      </c>
      <c r="G6" s="21">
        <f>F6/E6</f>
        <v>1.1533179594030969</v>
      </c>
      <c r="H6" s="21">
        <f t="shared" ref="H6:H38" si="2">F6/B6</f>
        <v>0.91410925703412382</v>
      </c>
    </row>
    <row r="7" spans="1:8" ht="21">
      <c r="A7" s="22" t="s">
        <v>13</v>
      </c>
      <c r="B7" s="18">
        <f>'[1]แผน&amp;ผล+ประมาณการ62'!D22</f>
        <v>17912.321</v>
      </c>
      <c r="C7" s="18">
        <f>'[1]แผน&amp;ผล+ประมาณการ62'!Y22</f>
        <v>1234.07</v>
      </c>
      <c r="D7" s="18">
        <f>'[1]แผน&amp;ผล+ประมาณการ62'!AB22</f>
        <v>1157.2909999999999</v>
      </c>
      <c r="E7" s="19">
        <f>'[1]แผน&amp;ผล+ประมาณการ62'!M22+'[1]แผน&amp;ผล+ประมาณการ62'!U22+'[1]แผน&amp;ผล+ประมาณการ62'!W22+'[1]แผน&amp;ผล+ประมาณการ62'!Y22+'[1]แผน&amp;ผล+ประมาณการ62'!AA22</f>
        <v>7162.0933999999997</v>
      </c>
      <c r="F7" s="19">
        <f>'[1]แผน&amp;ผล+ประมาณการ62'!N22+'[1]แผน&amp;ผล+ประมาณการ62'!V22+'[1]แผน&amp;ผล+ประมาณการ62'!X22+'[1]แผน&amp;ผล+ประมาณการ62'!Z22+'[1]แผน&amp;ผล+ประมาณการ62'!AB22</f>
        <v>4941.25</v>
      </c>
      <c r="G7" s="20">
        <f t="shared" ref="G7:G37" si="3">F7/E7</f>
        <v>0.68991700108239307</v>
      </c>
      <c r="H7" s="21">
        <f t="shared" si="2"/>
        <v>0.27585760661613867</v>
      </c>
    </row>
    <row r="8" spans="1:8" ht="21">
      <c r="A8" s="17" t="s">
        <v>14</v>
      </c>
      <c r="B8" s="18">
        <f>'[1]แผน&amp;ผล+ประมาณการ62'!D17</f>
        <v>13000</v>
      </c>
      <c r="C8" s="18">
        <f>'[1]แผน&amp;ผล+ประมาณการ62'!Y17</f>
        <v>203.298</v>
      </c>
      <c r="D8" s="18">
        <f>'[1]แผน&amp;ผล+ประมาณการ62'!AB17</f>
        <v>836.10400000000004</v>
      </c>
      <c r="E8" s="19">
        <f>'[1]แผน&amp;ผล+ประมาณการ62'!M17+'[1]แผน&amp;ผล+ประมาณการ62'!U17+'[1]แผน&amp;ผล+ประมาณการ62'!W17+'[1]แผน&amp;ผล+ประมาณการ62'!Y17+'[1]แผน&amp;ผล+ประมาณการ62'!AA17</f>
        <v>2675.395</v>
      </c>
      <c r="F8" s="19">
        <f>'[1]แผน&amp;ผล+ประมาณการ62'!N17+'[1]แผน&amp;ผล+ประมาณการ62'!V17+'[1]แผน&amp;ผล+ประมาณการ62'!X17+'[1]แผน&amp;ผล+ประมาณการ62'!Z17+'[1]แผน&amp;ผล+ประมาณการ62'!AB17</f>
        <v>4469.4690000000001</v>
      </c>
      <c r="G8" s="21">
        <f t="shared" si="3"/>
        <v>1.6705828485139578</v>
      </c>
      <c r="H8" s="21">
        <f t="shared" si="2"/>
        <v>0.34380530769230772</v>
      </c>
    </row>
    <row r="9" spans="1:8" ht="21">
      <c r="A9" s="22" t="s">
        <v>15</v>
      </c>
      <c r="B9" s="18">
        <f>'[1]แผน&amp;ผล+ประมาณการ62'!D14</f>
        <v>6203.18</v>
      </c>
      <c r="C9" s="18">
        <f>'[1]แผน&amp;ผล+ประมาณการ62'!Y14</f>
        <v>2945.0200000000004</v>
      </c>
      <c r="D9" s="18">
        <f>'[1]แผน&amp;ผล+ประมาณการ62'!AB14</f>
        <v>36.870000000000005</v>
      </c>
      <c r="E9" s="19">
        <f>'[1]แผน&amp;ผล+ประมาณการ62'!M14+'[1]แผน&amp;ผล+ประมาณการ62'!U14+'[1]แผน&amp;ผล+ประมาณการ62'!W14+'[1]แผน&amp;ผล+ประมาณการ62'!Y14+'[1]แผน&amp;ผล+ประมาณการ62'!AA14</f>
        <v>4327.1400000000003</v>
      </c>
      <c r="F9" s="19">
        <f>'[1]แผน&amp;ผล+ประมาณการ62'!N14+'[1]แผน&amp;ผล+ประมาณการ62'!V14+'[1]แผน&amp;ผล+ประมาณการ62'!X14+'[1]แผน&amp;ผล+ประมาณการ62'!Z14+'[1]แผน&amp;ผล+ประมาณการ62'!AB14</f>
        <v>809.9</v>
      </c>
      <c r="G9" s="20">
        <f t="shared" si="3"/>
        <v>0.18716750555794356</v>
      </c>
      <c r="H9" s="21">
        <f t="shared" si="2"/>
        <v>0.13056206655296154</v>
      </c>
    </row>
    <row r="10" spans="1:8" ht="21">
      <c r="A10" s="17" t="s">
        <v>16</v>
      </c>
      <c r="B10" s="18">
        <f>'[1]แผน&amp;ผล+ประมาณการ62'!D10</f>
        <v>4676.8729999999996</v>
      </c>
      <c r="C10" s="18">
        <f>'[1]แผน&amp;ผล+ประมาณการ62'!Y10</f>
        <v>424.02500000000003</v>
      </c>
      <c r="D10" s="18">
        <f>'[1]แผน&amp;ผล+ประมาณการ62'!AB10</f>
        <v>301.50699999999995</v>
      </c>
      <c r="E10" s="19">
        <f>'[1]แผน&amp;ผล+ประมาณการ62'!M10+'[1]แผน&amp;ผล+ประมาณการ62'!U10+'[1]แผน&amp;ผล+ประมาณการ62'!W10+'[1]แผน&amp;ผล+ประมาณการ62'!Y10+'[1]แผน&amp;ผล+ประมาณการ62'!AA10</f>
        <v>3165.107</v>
      </c>
      <c r="F10" s="19">
        <f>'[1]แผน&amp;ผล+ประมาณการ62'!N10+'[1]แผน&amp;ผล+ประมาณการ62'!V10+'[1]แผน&amp;ผล+ประมาณการ62'!X10+'[1]แผน&amp;ผล+ประมาณการ62'!Z10+'[1]แผน&amp;ผล+ประมาณการ62'!AB10</f>
        <v>2858.1710000000003</v>
      </c>
      <c r="G10" s="23">
        <f t="shared" si="3"/>
        <v>0.90302507940489862</v>
      </c>
      <c r="H10" s="21">
        <f t="shared" si="2"/>
        <v>0.61112863231479675</v>
      </c>
    </row>
    <row r="11" spans="1:8" ht="21">
      <c r="A11" s="17" t="s">
        <v>17</v>
      </c>
      <c r="B11" s="18">
        <f>'[1]แผน&amp;ผล+ประมาณการ62'!D16</f>
        <v>4500</v>
      </c>
      <c r="C11" s="18">
        <f>'[1]แผน&amp;ผล+ประมาณการ62'!Y16</f>
        <v>388.15</v>
      </c>
      <c r="D11" s="18">
        <f>'[1]แผน&amp;ผล+ประมาณการ62'!AB16</f>
        <v>499.88000000000005</v>
      </c>
      <c r="E11" s="19">
        <f>'[1]แผน&amp;ผล+ประมาณการ62'!M16+'[1]แผน&amp;ผล+ประมาณการ62'!U16+'[1]แผน&amp;ผล+ประมาณการ62'!W16+'[1]แผน&amp;ผล+ประมาณการ62'!Y16+'[1]แผน&amp;ผล+ประมาณการ62'!AA16</f>
        <v>2861.56</v>
      </c>
      <c r="F11" s="19">
        <f>'[1]แผน&amp;ผล+ประมาณการ62'!N16+'[1]แผน&amp;ผล+ประมาณการ62'!V16+'[1]แผน&amp;ผล+ประมาณการ62'!X16+'[1]แผน&amp;ผล+ประมาณการ62'!Z16+'[1]แผน&amp;ผล+ประมาณการ62'!AB16</f>
        <v>3412.4330000000004</v>
      </c>
      <c r="G11" s="21">
        <f t="shared" si="3"/>
        <v>1.1925079327359904</v>
      </c>
      <c r="H11" s="21">
        <f t="shared" si="2"/>
        <v>0.75831844444444452</v>
      </c>
    </row>
    <row r="12" spans="1:8" ht="21">
      <c r="A12" s="22" t="s">
        <v>18</v>
      </c>
      <c r="B12" s="18">
        <f>'[1]แผน&amp;ผล+ประมาณการ62'!D29</f>
        <v>2033.67</v>
      </c>
      <c r="C12" s="18">
        <f>'[1]แผน&amp;ผล+ประมาณการ62'!Y29</f>
        <v>93.076999999999998</v>
      </c>
      <c r="D12" s="18">
        <f>'[1]แผน&amp;ผล+ประมาณการ62'!AB29</f>
        <v>136.85</v>
      </c>
      <c r="E12" s="19">
        <f>'[1]แผน&amp;ผล+ประมาณการ62'!M29+'[1]แผน&amp;ผล+ประมาณการ62'!U29+'[1]แผน&amp;ผล+ประมาณการ62'!W29+'[1]แผน&amp;ผล+ประมาณการ62'!Y29+'[1]แผน&amp;ผล+ประมาณการ62'!AA29</f>
        <v>852.11799999999994</v>
      </c>
      <c r="F12" s="19">
        <f>'[1]แผน&amp;ผล+ประมาณการ62'!N29+'[1]แผน&amp;ผล+ประมาณการ62'!V29+'[1]แผน&amp;ผล+ประมาณการ62'!X29+'[1]แผน&amp;ผล+ประมาณการ62'!Z29+'[1]แผน&amp;ผล+ประมาณการ62'!AB29</f>
        <v>536.03300000000002</v>
      </c>
      <c r="G12" s="20">
        <f t="shared" si="3"/>
        <v>0.6290595903384274</v>
      </c>
      <c r="H12" s="21">
        <f t="shared" si="2"/>
        <v>0.26357914509236996</v>
      </c>
    </row>
    <row r="13" spans="1:8" ht="21">
      <c r="A13" s="22" t="s">
        <v>19</v>
      </c>
      <c r="B13" s="18">
        <f>'[1]แผน&amp;ผล+ประมาณการ62'!D30</f>
        <v>1986.2029999999997</v>
      </c>
      <c r="C13" s="18">
        <f>'[1]แผน&amp;ผล+ประมาณการ62'!Y30</f>
        <v>5.15</v>
      </c>
      <c r="D13" s="18">
        <f>'[1]แผน&amp;ผล+ประมาณการ62'!AB30</f>
        <v>7.9000000000000001E-2</v>
      </c>
      <c r="E13" s="19">
        <f>'[1]แผน&amp;ผล+ประมาณการ62'!M30+'[1]แผน&amp;ผล+ประมาณการ62'!U30+'[1]แผน&amp;ผล+ประมาณการ62'!W30+'[1]แผน&amp;ผล+ประมาณการ62'!Y30+'[1]แผน&amp;ผล+ประมาณการ62'!AA30</f>
        <v>1953.6130000000003</v>
      </c>
      <c r="F13" s="19">
        <f>'[1]แผน&amp;ผล+ประมาณการ62'!N30+'[1]แผน&amp;ผล+ประมาณการ62'!V30+'[1]แผน&amp;ผล+ประมาณการ62'!X30+'[1]แผน&amp;ผล+ประมาณการ62'!Z30+'[1]แผน&amp;ผล+ประมาณการ62'!AB30</f>
        <v>1917.4559999999997</v>
      </c>
      <c r="G13" s="21">
        <f t="shared" si="3"/>
        <v>0.98149224027481363</v>
      </c>
      <c r="H13" s="21">
        <f t="shared" si="2"/>
        <v>0.96538772723633981</v>
      </c>
    </row>
    <row r="14" spans="1:8" ht="21">
      <c r="A14" s="17" t="s">
        <v>20</v>
      </c>
      <c r="B14" s="18">
        <f>'[1]แผน&amp;ผล+ประมาณการ62'!D13</f>
        <v>2009.806</v>
      </c>
      <c r="C14" s="18">
        <f>'[1]แผน&amp;ผล+ประมาณการ62'!Y13</f>
        <v>21.402999999999999</v>
      </c>
      <c r="D14" s="18">
        <f>'[1]แผน&amp;ผล+ประมาณการ62'!AB13</f>
        <v>665.12300000000005</v>
      </c>
      <c r="E14" s="19">
        <f>'[1]แผน&amp;ผล+ประมาณการ62'!M13+'[1]แผน&amp;ผล+ประมาณการ62'!U13+'[1]แผน&amp;ผล+ประมาณการ62'!W13+'[1]แผน&amp;ผล+ประมาณการ62'!Y13+'[1]แผน&amp;ผล+ประมาณการ62'!AA13</f>
        <v>1277.3410000000001</v>
      </c>
      <c r="F14" s="19">
        <f>'[1]แผน&amp;ผล+ประมาณการ62'!N13+'[1]แผน&amp;ผล+ประมาณการ62'!V13+'[1]แผน&amp;ผล+ประมาณการ62'!X13+'[1]แผน&amp;ผล+ประมาณการ62'!Z13+'[1]แผน&amp;ผล+ประมาณการ62'!AB13</f>
        <v>1277.3389999999999</v>
      </c>
      <c r="G14" s="21">
        <f t="shared" si="3"/>
        <v>0.99999843424739343</v>
      </c>
      <c r="H14" s="21">
        <f t="shared" si="2"/>
        <v>0.63555338176918563</v>
      </c>
    </row>
    <row r="15" spans="1:8" ht="21">
      <c r="A15" s="24" t="s">
        <v>21</v>
      </c>
      <c r="B15" s="18">
        <f>'[1]แผน&amp;ผล+ประมาณการ62'!D23</f>
        <v>1250</v>
      </c>
      <c r="C15" s="18">
        <f>'[1]แผน&amp;ผล+ประมาณการ62'!Y23</f>
        <v>33.409999999999997</v>
      </c>
      <c r="D15" s="18">
        <f>'[1]แผน&amp;ผล+ประมาณการ62'!AB23</f>
        <v>31.87</v>
      </c>
      <c r="E15" s="19">
        <f>'[1]แผน&amp;ผล+ประมาณการ62'!M23+'[1]แผน&amp;ผล+ประมาณการ62'!U23+'[1]แผน&amp;ผล+ประมาณการ62'!W23+'[1]แผน&amp;ผล+ประมาณการ62'!Y23+'[1]แผน&amp;ผล+ประมาณการ62'!AA23</f>
        <v>662.91</v>
      </c>
      <c r="F15" s="19">
        <f>'[1]แผน&amp;ผล+ประมาณการ62'!N23+'[1]แผน&amp;ผล+ประมาณการ62'!V23+'[1]แผน&amp;ผล+ประมาณการ62'!X23+'[1]แผน&amp;ผล+ประมาณการ62'!Z23+'[1]แผน&amp;ผล+ประมาณการ62'!AB23</f>
        <v>662.99</v>
      </c>
      <c r="G15" s="21">
        <f t="shared" si="3"/>
        <v>1.0001206800319802</v>
      </c>
      <c r="H15" s="21">
        <f t="shared" si="2"/>
        <v>0.53039199999999997</v>
      </c>
    </row>
    <row r="16" spans="1:8" ht="21">
      <c r="A16" s="17" t="s">
        <v>22</v>
      </c>
      <c r="B16" s="18">
        <f>'[1]แผน&amp;ผล+ประมาณการ62'!D15</f>
        <v>1235.2329999999999</v>
      </c>
      <c r="C16" s="18">
        <f>'[1]แผน&amp;ผล+ประมาณการ62'!Y15</f>
        <v>41.326999999999998</v>
      </c>
      <c r="D16" s="18">
        <f>'[1]แผน&amp;ผล+ประมาณการ62'!AB15</f>
        <v>136.39599999999999</v>
      </c>
      <c r="E16" s="19">
        <f>'[1]แผน&amp;ผล+ประมาณการ62'!M15+'[1]แผน&amp;ผล+ประมาณการ62'!U15+'[1]แผน&amp;ผล+ประมาณการ62'!W15+'[1]แผน&amp;ผล+ประมาณการ62'!Y15+'[1]แผน&amp;ผล+ประมาณการ62'!AA15</f>
        <v>677.22800000000007</v>
      </c>
      <c r="F16" s="19">
        <f>'[1]แผน&amp;ผล+ประมาณการ62'!N15+'[1]แผน&amp;ผล+ประมาณการ62'!V15+'[1]แผน&amp;ผล+ประมาณการ62'!X15+'[1]แผน&amp;ผล+ประมาณการ62'!Z15+'[1]แผน&amp;ผล+ประมาณการ62'!AB15</f>
        <v>632.57100000000003</v>
      </c>
      <c r="G16" s="21">
        <f t="shared" si="3"/>
        <v>0.9340591351804709</v>
      </c>
      <c r="H16" s="21">
        <f t="shared" si="2"/>
        <v>0.51210662279909946</v>
      </c>
    </row>
    <row r="17" spans="1:8" ht="21">
      <c r="A17" s="17" t="s">
        <v>23</v>
      </c>
      <c r="B17" s="18">
        <f>'[1]แผน&amp;ผล+ประมาณการ62'!D26</f>
        <v>816.97699999999998</v>
      </c>
      <c r="C17" s="18">
        <f>'[1]แผน&amp;ผล+ประมาณการ62'!Y26</f>
        <v>67.009</v>
      </c>
      <c r="D17" s="18">
        <f>'[1]แผน&amp;ผล+ประมาณการ62'!AB26</f>
        <v>8.1609999999999996</v>
      </c>
      <c r="E17" s="19">
        <f>'[1]แผน&amp;ผล+ประมาณการ62'!M26+'[1]แผน&amp;ผล+ประมาณการ62'!U26+'[1]แผน&amp;ผล+ประมาณการ62'!W26+'[1]แผน&amp;ผล+ประมาณการ62'!Y26+'[1]แผน&amp;ผล+ประมาณการ62'!AA26</f>
        <v>571.24019999999996</v>
      </c>
      <c r="F17" s="19">
        <f>'[1]แผน&amp;ผล+ประมาณการ62'!N26+'[1]แผน&amp;ผล+ประมาณการ62'!V26+'[1]แผน&amp;ผล+ประมาณการ62'!X26+'[1]แผน&amp;ผล+ประมาณการ62'!Z26+'[1]แผน&amp;ผล+ประมาณการ62'!AB26</f>
        <v>290.50799999999998</v>
      </c>
      <c r="G17" s="21">
        <f t="shared" si="3"/>
        <v>0.50855664569825443</v>
      </c>
      <c r="H17" s="21">
        <f t="shared" si="2"/>
        <v>0.35558895782867816</v>
      </c>
    </row>
    <row r="18" spans="1:8" ht="21">
      <c r="A18" s="17" t="s">
        <v>24</v>
      </c>
      <c r="B18" s="18">
        <f>'[1]แผน&amp;ผล+ประมาณการ62'!D11</f>
        <v>621.84631000000002</v>
      </c>
      <c r="C18" s="18">
        <f>'[1]แผน&amp;ผล+ประมาณการ62'!Y11</f>
        <v>25.936</v>
      </c>
      <c r="D18" s="18">
        <f>'[1]แผน&amp;ผล+ประมาณการ62'!AB11</f>
        <v>35.848999999999997</v>
      </c>
      <c r="E18" s="19">
        <f>'[1]แผน&amp;ผล+ประมาณการ62'!M11+'[1]แผน&amp;ผล+ประมาณการ62'!U11+'[1]แผน&amp;ผล+ประมาณการ62'!W11+'[1]แผน&amp;ผล+ประมาณการ62'!Y11+'[1]แผน&amp;ผล+ประมาณการ62'!AA11</f>
        <v>319.74700000000001</v>
      </c>
      <c r="F18" s="19">
        <f>'[1]แผน&amp;ผล+ประมาณการ62'!N11+'[1]แผน&amp;ผล+ประมาณการ62'!V11+'[1]แผน&amp;ผล+ประมาณการ62'!X11+'[1]แผน&amp;ผล+ประมาณการ62'!Z11+'[1]แผน&amp;ผล+ประมาณการ62'!AB11</f>
        <v>323.33185999999995</v>
      </c>
      <c r="G18" s="21">
        <f t="shared" si="3"/>
        <v>1.0112115516330096</v>
      </c>
      <c r="H18" s="21">
        <f t="shared" si="2"/>
        <v>0.51995461708215318</v>
      </c>
    </row>
    <row r="19" spans="1:8" ht="21">
      <c r="A19" s="17" t="s">
        <v>25</v>
      </c>
      <c r="B19" s="18">
        <f>'[1]แผน&amp;ผล+ประมาณการ62'!D8</f>
        <v>594.29999999999995</v>
      </c>
      <c r="C19" s="18">
        <f>'[1]แผน&amp;ผล+ประมาณการ62'!Y8</f>
        <v>38.450000000000003</v>
      </c>
      <c r="D19" s="18">
        <f>'[1]แผน&amp;ผล+ประมาณการ62'!AB8</f>
        <v>43.24</v>
      </c>
      <c r="E19" s="19">
        <f>'[1]แผน&amp;ผล+ประมาณการ62'!M8+'[1]แผน&amp;ผล+ประมาณการ62'!U8+'[1]แผน&amp;ผล+ประมาณการ62'!W8+'[1]แผน&amp;ผล+ประมาณการ62'!Y8+'[1]แผน&amp;ผล+ประมาณการ62'!AA8</f>
        <v>305</v>
      </c>
      <c r="F19" s="19">
        <f>'[1]แผน&amp;ผล+ประมาณการ62'!N8+'[1]แผน&amp;ผล+ประมาณการ62'!V8+'[1]แผน&amp;ผล+ประมาณการ62'!X8+'[1]แผน&amp;ผล+ประมาณการ62'!Z8+'[1]แผน&amp;ผล+ประมาณการ62'!AB8</f>
        <v>280.19</v>
      </c>
      <c r="G19" s="21">
        <f t="shared" si="3"/>
        <v>0.91865573770491804</v>
      </c>
      <c r="H19" s="21">
        <f t="shared" si="2"/>
        <v>0.47146222446575808</v>
      </c>
    </row>
    <row r="20" spans="1:8" ht="21">
      <c r="A20" s="17" t="s">
        <v>26</v>
      </c>
      <c r="B20" s="18">
        <f>'[1]แผน&amp;ผล+ประมาณการ62'!D35</f>
        <v>756.74600000000009</v>
      </c>
      <c r="C20" s="18">
        <f>'[1]แผน&amp;ผล+ประมาณการ62'!Y35</f>
        <v>55.076999999999998</v>
      </c>
      <c r="D20" s="18">
        <f>'[1]แผน&amp;ผล+ประมาณการ62'!AB35</f>
        <v>5.6760000000000002</v>
      </c>
      <c r="E20" s="19">
        <f>'[1]แผน&amp;ผล+ประมาณการ62'!M35+'[1]แผน&amp;ผล+ประมาณการ62'!U35+'[1]แผน&amp;ผล+ประมาณการ62'!W35+'[1]แผน&amp;ผล+ประมาณการ62'!Y35+'[1]แผน&amp;ผล+ประมาณการ62'!AA35</f>
        <v>273.43490000000003</v>
      </c>
      <c r="F20" s="19">
        <f>'[1]แผน&amp;ผล+ประมาณการ62'!N35+'[1]แผน&amp;ผล+ประมาณการ62'!V35+'[1]แผน&amp;ผล+ประมาณการ62'!X35+'[1]แผน&amp;ผล+ประมาณการ62'!Z35+'[1]แผน&amp;ผล+ประมาณการ62'!AB35</f>
        <v>273.43799999999999</v>
      </c>
      <c r="G20" s="21">
        <f t="shared" si="3"/>
        <v>1.0000113372506581</v>
      </c>
      <c r="H20" s="21">
        <f t="shared" si="2"/>
        <v>0.36133392181788865</v>
      </c>
    </row>
    <row r="21" spans="1:8" ht="21">
      <c r="A21" s="17" t="s">
        <v>27</v>
      </c>
      <c r="B21" s="18">
        <f>'[1]แผน&amp;ผล+ประมาณการ62'!D25</f>
        <v>389.44299999999998</v>
      </c>
      <c r="C21" s="18">
        <f>'[1]แผน&amp;ผล+ประมาณการ62'!Y25</f>
        <v>31.428000000000001</v>
      </c>
      <c r="D21" s="18">
        <f>'[1]แผน&amp;ผล+ประมาณการ62'!AB25</f>
        <v>30.384999999999998</v>
      </c>
      <c r="E21" s="19">
        <f>'[1]แผน&amp;ผล+ประมาณการ62'!M25+'[1]แผน&amp;ผล+ประมาณการ62'!U25+'[1]แผน&amp;ผล+ประมาณการ62'!W25+'[1]แผน&amp;ผล+ประมาณการ62'!Y25+'[1]แผน&amp;ผล+ประมาณการ62'!AA25</f>
        <v>294.05099999999999</v>
      </c>
      <c r="F21" s="19">
        <f>'[1]แผน&amp;ผล+ประมาณการ62'!N25+'[1]แผน&amp;ผล+ประมาณการ62'!V25+'[1]แผน&amp;ผล+ประมาณการ62'!X25+'[1]แผน&amp;ผล+ประมาณการ62'!Z25+'[1]แผน&amp;ผล+ประมาณการ62'!AB25</f>
        <v>270.11900000000003</v>
      </c>
      <c r="G21" s="21">
        <f t="shared" si="3"/>
        <v>0.91861275765088379</v>
      </c>
      <c r="H21" s="21">
        <f t="shared" si="2"/>
        <v>0.69360342848632539</v>
      </c>
    </row>
    <row r="22" spans="1:8" ht="21">
      <c r="A22" s="17" t="s">
        <v>28</v>
      </c>
      <c r="B22" s="18">
        <f>'[1]แผน&amp;ผล+ประมาณการ62'!D38</f>
        <v>349.83179999999999</v>
      </c>
      <c r="C22" s="18">
        <f>'[1]แผน&amp;ผล+ประมาณการ62'!Y38</f>
        <v>33.47</v>
      </c>
      <c r="D22" s="18">
        <f>'[1]แผน&amp;ผล+ประมาณการ62'!AB38</f>
        <v>8.0545000000000009</v>
      </c>
      <c r="E22" s="19">
        <f>'[1]แผน&amp;ผล+ประมาณการ62'!M38+'[1]แผน&amp;ผล+ประมาณการ62'!U38+'[1]แผน&amp;ผล+ประมาณการ62'!W38+'[1]แผน&amp;ผล+ประมาณการ62'!Y38+'[1]แผน&amp;ผล+ประมาณการ62'!AA38</f>
        <v>280.3707</v>
      </c>
      <c r="F22" s="19">
        <f>'[1]แผน&amp;ผล+ประมาณการ62'!N38+'[1]แผน&amp;ผล+ประมาณการ62'!V38+'[1]แผน&amp;ผล+ประมาณการ62'!X38+'[1]แผน&amp;ผล+ประมาณการ62'!Z38+'[1]แผน&amp;ผล+ประมาณการ62'!AB38</f>
        <v>68.794499999999999</v>
      </c>
      <c r="G22" s="21">
        <f t="shared" si="3"/>
        <v>0.24536979078056301</v>
      </c>
      <c r="H22" s="21">
        <f t="shared" si="2"/>
        <v>0.19665021876227376</v>
      </c>
    </row>
    <row r="23" spans="1:8" ht="21">
      <c r="A23" s="17" t="s">
        <v>29</v>
      </c>
      <c r="B23" s="18">
        <f>'[1]แผน&amp;ผล+ประมาณการ62'!D32</f>
        <v>329.70477099999999</v>
      </c>
      <c r="C23" s="18">
        <f>'[1]แผน&amp;ผล+ประมาณการ62'!Y32</f>
        <v>18.260324999999998</v>
      </c>
      <c r="D23" s="18">
        <f>'[1]แผน&amp;ผล+ประมาณการ62'!AB32</f>
        <v>7.7389999999999999</v>
      </c>
      <c r="E23" s="19">
        <f>'[1]แผน&amp;ผล+ประมาณการ62'!M32+'[1]แผน&amp;ผล+ประมาณการ62'!U32+'[1]แผน&amp;ผล+ประมาณการ62'!W32+'[1]แผน&amp;ผล+ประมาณการ62'!Y32+'[1]แผน&amp;ผล+ประมาณการ62'!AA32</f>
        <v>180.77374599999999</v>
      </c>
      <c r="F23" s="19">
        <f>'[1]แผน&amp;ผล+ประมาณการ62'!N32+'[1]แผน&amp;ผล+ประมาณการ62'!V32+'[1]แผน&amp;ผล+ประมาณการ62'!X32+'[1]แผน&amp;ผล+ประมาณการ62'!Z32+'[1]แผน&amp;ผล+ประมาณการ62'!AB32</f>
        <v>136.85836300000003</v>
      </c>
      <c r="G23" s="21">
        <f t="shared" si="3"/>
        <v>0.75706990660026507</v>
      </c>
      <c r="H23" s="21">
        <f t="shared" si="2"/>
        <v>0.41509366875373493</v>
      </c>
    </row>
    <row r="24" spans="1:8" ht="21">
      <c r="A24" s="17" t="s">
        <v>30</v>
      </c>
      <c r="B24" s="18">
        <f>'[1]แผน&amp;ผล+ประมาณการ62'!D28</f>
        <v>72.02</v>
      </c>
      <c r="C24" s="18">
        <f>'[1]แผน&amp;ผล+ประมาณการ62'!Y28</f>
        <v>3.5</v>
      </c>
      <c r="D24" s="18">
        <f>'[1]แผน&amp;ผล+ประมาณการ62'!AB28</f>
        <v>2.75</v>
      </c>
      <c r="E24" s="19">
        <f>'[1]แผน&amp;ผล+ประมาณการ62'!M28+'[1]แผน&amp;ผล+ประมาณการ62'!U28+'[1]แผน&amp;ผล+ประมาณการ62'!W28+'[1]แผน&amp;ผล+ประมาณการ62'!Y28+'[1]แผน&amp;ผล+ประมาณการ62'!AA28</f>
        <v>27.950000000000003</v>
      </c>
      <c r="F24" s="19">
        <f>'[1]แผน&amp;ผล+ประมาณการ62'!N28+'[1]แผน&amp;ผล+ประมาณการ62'!V28+'[1]แผน&amp;ผล+ประมาณการ62'!X28+'[1]แผน&amp;ผล+ประมาณการ62'!Z28+'[1]แผน&amp;ผล+ประมาณการ62'!AB28</f>
        <v>27.660000000000004</v>
      </c>
      <c r="G24" s="21">
        <f t="shared" si="3"/>
        <v>0.98962432915921295</v>
      </c>
      <c r="H24" s="21">
        <f t="shared" si="2"/>
        <v>0.38405998333796176</v>
      </c>
    </row>
    <row r="25" spans="1:8" ht="21">
      <c r="A25" s="17" t="s">
        <v>31</v>
      </c>
      <c r="B25" s="18">
        <f>'[1]แผน&amp;ผล+ประมาณการ62'!D39</f>
        <v>307.887</v>
      </c>
      <c r="C25" s="18">
        <f>'[1]แผน&amp;ผล+ประมาณการ62'!Y39</f>
        <v>37.468000000000004</v>
      </c>
      <c r="D25" s="18">
        <f>'[1]แผน&amp;ผล+ประมาณการ62'!AB39</f>
        <v>22.056999999999999</v>
      </c>
      <c r="E25" s="19">
        <f>'[1]แผน&amp;ผล+ประมาณการ62'!M39+'[1]แผน&amp;ผล+ประมาณการ62'!U39+'[1]แผน&amp;ผล+ประมาณการ62'!W39+'[1]แผน&amp;ผล+ประมาณการ62'!Y39+'[1]แผน&amp;ผล+ประมาณการ62'!AA39</f>
        <v>256.29500000000002</v>
      </c>
      <c r="F25" s="19">
        <f>'[1]แผน&amp;ผล+ประมาณการ62'!N39+'[1]แผน&amp;ผล+ประมาณการ62'!V39+'[1]แผน&amp;ผล+ประมาณการ62'!X39+'[1]แผน&amp;ผล+ประมาณการ62'!Z39+'[1]แผน&amp;ผล+ประมาณการ62'!AB39</f>
        <v>81.929999999999993</v>
      </c>
      <c r="G25" s="21">
        <f t="shared" si="3"/>
        <v>0.3196706919760432</v>
      </c>
      <c r="H25" s="21">
        <f>F25/B25</f>
        <v>0.26610412261641442</v>
      </c>
    </row>
    <row r="26" spans="1:8" ht="21">
      <c r="A26" s="17" t="s">
        <v>32</v>
      </c>
      <c r="B26" s="18">
        <f>'[1]แผน&amp;ผล+ประมาณการ62'!D40</f>
        <v>381.45699999999999</v>
      </c>
      <c r="C26" s="18">
        <f>'[1]แผน&amp;ผล+ประมาณการ62'!Y40</f>
        <v>36.57</v>
      </c>
      <c r="D26" s="18">
        <f>'[1]แผน&amp;ผล+ประมาณการ62'!AB40</f>
        <v>27.984000000000002</v>
      </c>
      <c r="E26" s="19">
        <f>'[1]แผน&amp;ผล+ประมาณการ62'!M40+'[1]แผน&amp;ผล+ประมาณการ62'!U40+'[1]แผน&amp;ผล+ประมาณการ62'!W40+'[1]แผน&amp;ผล+ประมาณการ62'!Y40+'[1]แผน&amp;ผล+ประมาณการ62'!AA40</f>
        <v>152.9496</v>
      </c>
      <c r="F26" s="19">
        <f>'[1]แผน&amp;ผล+ประมาณการ62'!N40+'[1]แผน&amp;ผล+ประมาณการ62'!V40+'[1]แผน&amp;ผล+ประมาณการ62'!X40+'[1]แผน&amp;ผล+ประมาณการ62'!Z40+'[1]แผน&amp;ผล+ประมาณการ62'!AB40</f>
        <v>80.979000000000013</v>
      </c>
      <c r="G26" s="21">
        <f t="shared" si="3"/>
        <v>0.52944891650582948</v>
      </c>
      <c r="H26" s="21">
        <f t="shared" si="2"/>
        <v>0.21228867211769614</v>
      </c>
    </row>
    <row r="27" spans="1:8" ht="21">
      <c r="A27" s="17" t="s">
        <v>33</v>
      </c>
      <c r="B27" s="18">
        <f>'[1]แผน&amp;ผล+ประมาณการ62'!D18</f>
        <v>168.285</v>
      </c>
      <c r="C27" s="18">
        <f>'[1]แผน&amp;ผล+ประมาณการ62'!Y18</f>
        <v>7.5129999999999999</v>
      </c>
      <c r="D27" s="18">
        <f>'[1]แผน&amp;ผล+ประมาณการ62'!AB18</f>
        <v>15.2875</v>
      </c>
      <c r="E27" s="19">
        <f>'[1]แผน&amp;ผล+ประมาณการ62'!M18+'[1]แผน&amp;ผล+ประมาณการ62'!U18+'[1]แผน&amp;ผล+ประมาณการ62'!W18+'[1]แผน&amp;ผล+ประมาณการ62'!Y18+'[1]แผน&amp;ผล+ประมาณการ62'!AA18</f>
        <v>83.330999999999989</v>
      </c>
      <c r="F27" s="19">
        <f>'[1]แผน&amp;ผล+ประมาณการ62'!N18+'[1]แผน&amp;ผล+ประมาณการ62'!V18+'[1]แผน&amp;ผล+ประมาณการ62'!X18+'[1]แผน&amp;ผล+ประมาณการ62'!Z18+'[1]แผน&amp;ผล+ประมาณการ62'!AB18</f>
        <v>64.637500000000003</v>
      </c>
      <c r="G27" s="21">
        <f t="shared" si="3"/>
        <v>0.7756717188081268</v>
      </c>
      <c r="H27" s="21">
        <f t="shared" si="2"/>
        <v>0.38409543334224683</v>
      </c>
    </row>
    <row r="28" spans="1:8" ht="21">
      <c r="A28" s="17" t="s">
        <v>34</v>
      </c>
      <c r="B28" s="18">
        <f>'[1]แผน&amp;ผล+ประมาณการ62'!D36</f>
        <v>166.33</v>
      </c>
      <c r="C28" s="18">
        <f>'[1]แผน&amp;ผล+ประมาณการ62'!Y36</f>
        <v>8.4700000000000006</v>
      </c>
      <c r="D28" s="18">
        <f>'[1]แผน&amp;ผล+ประมาณการ62'!AB36</f>
        <v>47.480000000000004</v>
      </c>
      <c r="E28" s="19">
        <f>'[1]แผน&amp;ผล+ประมาณการ62'!M36+'[1]แผน&amp;ผล+ประมาณการ62'!U36+'[1]แผน&amp;ผล+ประมาณการ62'!W36+'[1]แผน&amp;ผล+ประมาณการ62'!Y36+'[1]แผน&amp;ผล+ประมาณการ62'!AA36</f>
        <v>104.28999999999999</v>
      </c>
      <c r="F28" s="19">
        <f>'[1]แผน&amp;ผล+ประมาณการ62'!N36+'[1]แผน&amp;ผล+ประมาณการ62'!V36+'[1]แผน&amp;ผล+ประมาณการ62'!X36+'[1]แผน&amp;ผล+ประมาณการ62'!Z36+'[1]แผน&amp;ผล+ประมาณการ62'!AB36</f>
        <v>105.176</v>
      </c>
      <c r="G28" s="21">
        <f t="shared" si="3"/>
        <v>1.0084955412791257</v>
      </c>
      <c r="H28" s="21">
        <f t="shared" si="2"/>
        <v>0.63233331329285147</v>
      </c>
    </row>
    <row r="29" spans="1:8" ht="21">
      <c r="A29" s="17" t="s">
        <v>35</v>
      </c>
      <c r="B29" s="18">
        <f>'[1]แผน&amp;ผล+ประมาณการ62'!D21</f>
        <v>147.25399999999999</v>
      </c>
      <c r="C29" s="18">
        <f>'[1]แผน&amp;ผล+ประมาณการ62'!Y21</f>
        <v>6.1859999999999999</v>
      </c>
      <c r="D29" s="18">
        <f>'[1]แผน&amp;ผล+ประมาณการ62'!AB21</f>
        <v>1.0089999999999999</v>
      </c>
      <c r="E29" s="19">
        <f>'[1]แผน&amp;ผล+ประมาณการ62'!M21+'[1]แผน&amp;ผล+ประมาณการ62'!U21+'[1]แผน&amp;ผล+ประมาณการ62'!W21+'[1]แผน&amp;ผล+ประมาณการ62'!Y21+'[1]แผน&amp;ผล+ประมาณการ62'!AA21</f>
        <v>66.914999999999992</v>
      </c>
      <c r="F29" s="19">
        <f>'[1]แผน&amp;ผล+ประมาณการ62'!N21+'[1]แผน&amp;ผล+ประมาณการ62'!V21+'[1]แผน&amp;ผล+ประมาณการ62'!X21+'[1]แผน&amp;ผล+ประมาณการ62'!Z21+'[1]แผน&amp;ผล+ประมาณการ62'!AB21</f>
        <v>35.896000000000001</v>
      </c>
      <c r="G29" s="21">
        <f t="shared" si="3"/>
        <v>0.53644175446461939</v>
      </c>
      <c r="H29" s="21">
        <f t="shared" si="2"/>
        <v>0.24376926942561833</v>
      </c>
    </row>
    <row r="30" spans="1:8" ht="21">
      <c r="A30" s="17" t="s">
        <v>36</v>
      </c>
      <c r="B30" s="18">
        <f>'[1]แผน&amp;ผล+ประมาณการ62'!D33</f>
        <v>125.49802445</v>
      </c>
      <c r="C30" s="18">
        <f>'[1]แผน&amp;ผล+ประมาณการ62'!Y33</f>
        <v>12.13281078</v>
      </c>
      <c r="D30" s="18">
        <f>'[1]แผน&amp;ผล+ประมาณการ62'!AB33</f>
        <v>3.3359999999999999</v>
      </c>
      <c r="E30" s="19">
        <f>'[1]แผน&amp;ผล+ประมาณการ62'!M33+'[1]แผน&amp;ผล+ประมาณการ62'!U33+'[1]แผน&amp;ผล+ประมาณการ62'!W33+'[1]แผน&amp;ผล+ประมาณการ62'!Y33+'[1]แผน&amp;ผล+ประมาณการ62'!AA33</f>
        <v>58.733024450000002</v>
      </c>
      <c r="F30" s="19">
        <f>'[1]แผน&amp;ผล+ประมาณการ62'!N33+'[1]แผน&amp;ผล+ประมาณการ62'!V33+'[1]แผน&amp;ผล+ประมาณการ62'!X33+'[1]แผน&amp;ผล+ประมาณการ62'!Z33+'[1]แผน&amp;ผล+ประมาณการ62'!AB33</f>
        <v>33.045500000000004</v>
      </c>
      <c r="G30" s="21">
        <f t="shared" si="3"/>
        <v>0.56263916781830237</v>
      </c>
      <c r="H30" s="21">
        <f t="shared" si="2"/>
        <v>0.26331490192633072</v>
      </c>
    </row>
    <row r="31" spans="1:8" ht="21">
      <c r="A31" s="17" t="s">
        <v>37</v>
      </c>
      <c r="B31" s="18">
        <f>'[1]แผน&amp;ผล+ประมาณการ62'!D37</f>
        <v>99.503115999999991</v>
      </c>
      <c r="C31" s="18">
        <f>'[1]แผน&amp;ผล+ประมาณการ62'!Y37</f>
        <v>14.1251</v>
      </c>
      <c r="D31" s="18">
        <f>'[1]แผน&amp;ผล+ประมาณการ62'!AB37</f>
        <v>17.62013421</v>
      </c>
      <c r="E31" s="19">
        <f>'[1]แผน&amp;ผล+ประมาณการ62'!M37+'[1]แผน&amp;ผล+ประมาณการ62'!U37+'[1]แผน&amp;ผล+ประมาณการ62'!W37+'[1]แผน&amp;ผล+ประมาณการ62'!Y37+'[1]แผน&amp;ผล+ประมาณการ62'!AA37</f>
        <v>85.949815999999998</v>
      </c>
      <c r="F31" s="19">
        <f>'[1]แผน&amp;ผล+ประมาณการ62'!N37+'[1]แผน&amp;ผล+ประมาณการ62'!V37+'[1]แผน&amp;ผล+ประมาณการ62'!X37+'[1]แผน&amp;ผล+ประมาณการ62'!Z37+'[1]แผน&amp;ผล+ประมาณการ62'!AB37</f>
        <v>46.107529499999998</v>
      </c>
      <c r="G31" s="21">
        <f t="shared" si="3"/>
        <v>0.53644709954934633</v>
      </c>
      <c r="H31" s="21">
        <f t="shared" si="2"/>
        <v>0.46337774487383893</v>
      </c>
    </row>
    <row r="32" spans="1:8" ht="21">
      <c r="A32" s="17" t="s">
        <v>38</v>
      </c>
      <c r="B32" s="18">
        <f>'[1]แผน&amp;ผล+ประมาณการ62'!D34</f>
        <v>29.998999999999995</v>
      </c>
      <c r="C32" s="18">
        <f>'[1]แผน&amp;ผล+ประมาณการ62'!Y34</f>
        <v>1.337</v>
      </c>
      <c r="D32" s="18">
        <f>'[1]แผน&amp;ผล+ประมาณการ62'!AB34</f>
        <v>4.9530000000000003</v>
      </c>
      <c r="E32" s="19">
        <f>'[1]แผน&amp;ผล+ประมาณการ62'!M34+'[1]แผน&amp;ผล+ประมาณการ62'!U34+'[1]แผน&amp;ผล+ประมาณการ62'!W34+'[1]แผน&amp;ผล+ประมาณการ62'!Y34+'[1]แผน&amp;ผล+ประมาณการ62'!AA34</f>
        <v>23.104999999999997</v>
      </c>
      <c r="F32" s="19">
        <f>'[1]แผน&amp;ผล+ประมาณการ62'!N34+'[1]แผน&amp;ผล+ประมาณการ62'!V34+'[1]แผน&amp;ผล+ประมาณการ62'!X34+'[1]แผน&amp;ผล+ประมาณการ62'!Z34+'[1]แผน&amp;ผล+ประมาณการ62'!AB34</f>
        <v>23.104900000000001</v>
      </c>
      <c r="G32" s="21">
        <f t="shared" si="3"/>
        <v>0.99999567193248229</v>
      </c>
      <c r="H32" s="21">
        <f t="shared" si="2"/>
        <v>0.77018900630021014</v>
      </c>
    </row>
    <row r="33" spans="1:8" ht="21">
      <c r="A33" s="17" t="s">
        <v>39</v>
      </c>
      <c r="B33" s="18">
        <f>'[1]แผน&amp;ผล+ประมาณการ62'!D27</f>
        <v>21.827000000000002</v>
      </c>
      <c r="C33" s="18">
        <f>'[1]แผน&amp;ผล+ประมาณการ62'!Y27</f>
        <v>7.64</v>
      </c>
      <c r="D33" s="18">
        <f>'[1]แผน&amp;ผล+ประมาณการ62'!AB27</f>
        <v>0.186</v>
      </c>
      <c r="E33" s="19">
        <f>'[1]แผน&amp;ผล+ประมาณการ62'!M27+'[1]แผน&amp;ผล+ประมาณการ62'!U27+'[1]แผน&amp;ผล+ประมาณการ62'!W27+'[1]แผน&amp;ผล+ประมาณการ62'!Y27+'[1]แผน&amp;ผล+ประมาณการ62'!AA27</f>
        <v>41.348000000000006</v>
      </c>
      <c r="F33" s="19">
        <f>'[1]แผน&amp;ผล+ประมาณการ62'!N27+'[1]แผน&amp;ผล+ประมาณการ62'!V27+'[1]แผน&amp;ผล+ประมาณการ62'!X27+'[1]แผน&amp;ผล+ประมาณการ62'!Z27+'[1]แผน&amp;ผล+ประมาณการ62'!AB27</f>
        <v>12.756609999999998</v>
      </c>
      <c r="G33" s="21">
        <f t="shared" si="3"/>
        <v>0.30851818709490175</v>
      </c>
      <c r="H33" s="21">
        <f t="shared" si="2"/>
        <v>0.58444174646080527</v>
      </c>
    </row>
    <row r="34" spans="1:8" ht="21">
      <c r="A34" s="17" t="s">
        <v>40</v>
      </c>
      <c r="B34" s="18">
        <f>'[1]แผน&amp;ผล+ประมาณการ62'!D12</f>
        <v>62.283000000000001</v>
      </c>
      <c r="C34" s="18">
        <f>'[1]แผน&amp;ผล+ประมาณการ62'!Y12</f>
        <v>3.85</v>
      </c>
      <c r="D34" s="18">
        <f>'[1]แผน&amp;ผล+ประมาณการ62'!AB12</f>
        <v>7.734</v>
      </c>
      <c r="E34" s="19">
        <f>'[1]แผน&amp;ผล+ประมาณการ62'!M12+'[1]แผน&amp;ผล+ประมาณการ62'!U12+'[1]แผน&amp;ผล+ประมาณการ62'!W12+'[1]แผน&amp;ผล+ประมาณการ62'!Y12+'[1]แผน&amp;ผล+ประมาณการ62'!AA12</f>
        <v>45.094999999999999</v>
      </c>
      <c r="F34" s="19">
        <f>'[1]แผน&amp;ผล+ประมาณการ62'!N12+'[1]แผน&amp;ผล+ประมาณการ62'!V12+'[1]แผน&amp;ผล+ประมาณการ62'!X12+'[1]แผน&amp;ผล+ประมาณการ62'!Z12+'[1]แผน&amp;ผล+ประมาณการ62'!AB12</f>
        <v>41.600999999999999</v>
      </c>
      <c r="G34" s="21">
        <f t="shared" si="3"/>
        <v>0.92251912628894561</v>
      </c>
      <c r="H34" s="21">
        <f t="shared" si="2"/>
        <v>0.66793507056500168</v>
      </c>
    </row>
    <row r="35" spans="1:8" ht="21">
      <c r="A35" s="17" t="s">
        <v>41</v>
      </c>
      <c r="B35" s="18">
        <f>'[1]แผน&amp;ผล+ประมาณการ62'!D7</f>
        <v>27.472000000000001</v>
      </c>
      <c r="C35" s="18">
        <f>'[1]แผน&amp;ผล+ประมาณการ62'!Y7</f>
        <v>0</v>
      </c>
      <c r="D35" s="18">
        <f>'[1]แผน&amp;ผล+ประมาณการ62'!AB7</f>
        <v>0</v>
      </c>
      <c r="E35" s="19">
        <f>'[1]แผน&amp;ผล+ประมาณการ62'!M7+'[1]แผน&amp;ผล+ประมาณการ62'!U7+'[1]แผน&amp;ผล+ประมาณการ62'!W7+'[1]แผน&amp;ผล+ประมาณการ62'!Y7+'[1]แผน&amp;ผล+ประมาณการ62'!AA7</f>
        <v>0</v>
      </c>
      <c r="F35" s="19">
        <f>'[1]แผน&amp;ผล+ประมาณการ62'!N7+'[1]แผน&amp;ผล+ประมาณการ62'!V7+'[1]แผน&amp;ผล+ประมาณการ62'!X7+'[1]แผน&amp;ผล+ประมาณการ62'!Z7+'[1]แผน&amp;ผล+ประมาณการ62'!AB7</f>
        <v>1.3003450000000001</v>
      </c>
      <c r="G35" s="25" t="s">
        <v>42</v>
      </c>
      <c r="H35" s="21">
        <f t="shared" si="2"/>
        <v>4.7333466802562611E-2</v>
      </c>
    </row>
    <row r="36" spans="1:8" ht="21">
      <c r="A36" s="17" t="s">
        <v>43</v>
      </c>
      <c r="B36" s="18">
        <f>'[1]แผน&amp;ผล+ประมาณการ62'!D9</f>
        <v>17.63</v>
      </c>
      <c r="C36" s="18">
        <f>'[1]แผน&amp;ผล+ประมาณการ62'!Y9</f>
        <v>0</v>
      </c>
      <c r="D36" s="18">
        <f>'[1]แผน&amp;ผล+ประมาณการ62'!AB9</f>
        <v>0</v>
      </c>
      <c r="E36" s="19">
        <f>'[1]แผน&amp;ผล+ประมาณการ62'!M9+'[1]แผน&amp;ผล+ประมาณการ62'!U9+'[1]แผน&amp;ผล+ประมาณการ62'!W9+'[1]แผน&amp;ผล+ประมาณการ62'!Y9+'[1]แผน&amp;ผล+ประมาณการ62'!AA9</f>
        <v>3.1</v>
      </c>
      <c r="F36" s="19">
        <f>'[1]แผน&amp;ผล+ประมาณการ62'!N9+'[1]แผน&amp;ผล+ประมาณการ62'!V9+'[1]แผน&amp;ผล+ประมาณการ62'!X9+'[1]แผน&amp;ผล+ประมาณการ62'!Z9+'[1]แผน&amp;ผล+ประมาณการ62'!AB9</f>
        <v>5.4710000000000001</v>
      </c>
      <c r="G36" s="26" t="s">
        <v>42</v>
      </c>
      <c r="H36" s="21">
        <f t="shared" si="2"/>
        <v>0.31032331253545098</v>
      </c>
    </row>
    <row r="37" spans="1:8" ht="21">
      <c r="A37" s="17" t="s">
        <v>44</v>
      </c>
      <c r="B37" s="18">
        <f>'[1]แผน&amp;ผล+ประมาณการ62'!D24</f>
        <v>5.63</v>
      </c>
      <c r="C37" s="18">
        <f>'[1]แผน&amp;ผล+ประมาณการ62'!Y24</f>
        <v>0.86499999999999999</v>
      </c>
      <c r="D37" s="18">
        <f>'[1]แผน&amp;ผล+ประมาณการ62'!AB24</f>
        <v>0</v>
      </c>
      <c r="E37" s="19">
        <f>'[1]แผน&amp;ผล+ประมาณการ62'!M24+'[1]แผน&amp;ผล+ประมาณการ62'!U24+'[1]แผน&amp;ผล+ประมาณการ62'!W24+'[1]แผน&amp;ผล+ประมาณการ62'!Y24+'[1]แผน&amp;ผล+ประมาณการ62'!AA24</f>
        <v>4.9750000000000005</v>
      </c>
      <c r="F37" s="19">
        <f>'[1]แผน&amp;ผล+ประมาณการ62'!N24+'[1]แผน&amp;ผล+ประมาณการ62'!V24+'[1]แผน&amp;ผล+ประมาณการ62'!X24+'[1]แผน&amp;ผล+ประมาณการ62'!Z24+'[1]แผน&amp;ผล+ประมาณการ62'!AB24</f>
        <v>2.3090000000000002</v>
      </c>
      <c r="G37" s="21">
        <f t="shared" si="3"/>
        <v>0.46412060301507535</v>
      </c>
      <c r="H37" s="21">
        <f t="shared" si="2"/>
        <v>0.41012433392539971</v>
      </c>
    </row>
    <row r="38" spans="1:8" ht="21">
      <c r="A38" s="17" t="s">
        <v>45</v>
      </c>
      <c r="B38" s="18">
        <f>'[1]แผน&amp;ผล+ประมาณการ62'!D31</f>
        <v>20.57</v>
      </c>
      <c r="C38" s="18">
        <f>'[1]แผน&amp;ผล+ประมาณการ62'!Y31</f>
        <v>0</v>
      </c>
      <c r="D38" s="18">
        <f>'[1]แผน&amp;ผล+ประมาณการ62'!AB31</f>
        <v>4.0000000000000001E-3</v>
      </c>
      <c r="E38" s="19">
        <f>'[1]แผน&amp;ผล+ประมาณการ62'!M31+'[1]แผน&amp;ผล+ประมาณการ62'!U31+'[1]แผน&amp;ผล+ประมาณการ62'!W31+'[1]แผน&amp;ผล+ประมาณการ62'!Y31+'[1]แผน&amp;ผล+ประมาณการ62'!AA31</f>
        <v>1.02</v>
      </c>
      <c r="F38" s="19">
        <f>'[1]แผน&amp;ผล+ประมาณการ62'!N31+'[1]แผน&amp;ผล+ประมาณการ62'!V31+'[1]แผน&amp;ผล+ประมาณการ62'!X31+'[1]แผน&amp;ผล+ประมาณการ62'!Z31+'[1]แผน&amp;ผล+ประมาณการ62'!AB31</f>
        <v>1.2389999999999999</v>
      </c>
      <c r="G38" s="26" t="s">
        <v>42</v>
      </c>
      <c r="H38" s="21">
        <f t="shared" si="2"/>
        <v>6.0233349538162367E-2</v>
      </c>
    </row>
    <row r="39" spans="1:8" ht="21">
      <c r="A39" s="14" t="s">
        <v>46</v>
      </c>
      <c r="B39" s="15">
        <f>SUM(B40:B50)</f>
        <v>173062.2899</v>
      </c>
      <c r="C39" s="15">
        <f t="shared" ref="C39" si="4">SUM(C40:C50)</f>
        <v>8464.820733999999</v>
      </c>
      <c r="D39" s="15">
        <f>SUM(D40:D50)</f>
        <v>13494.571999999998</v>
      </c>
      <c r="E39" s="15">
        <f>E40+E41+E42+E43+E44+E45+E46+E47+E48+E49+E50</f>
        <v>62405.294383000008</v>
      </c>
      <c r="F39" s="15">
        <f>SUM(F40:F50)</f>
        <v>58290.328421759994</v>
      </c>
      <c r="G39" s="16">
        <f>F39/E39</f>
        <v>0.9340606273566272</v>
      </c>
      <c r="H39" s="16">
        <f>F39/B39</f>
        <v>0.33681704116732591</v>
      </c>
    </row>
    <row r="40" spans="1:8" ht="21">
      <c r="A40" s="24" t="s">
        <v>47</v>
      </c>
      <c r="B40" s="18">
        <f>'[1]แผน&amp;ผล+ประมาณการ62'!D43</f>
        <v>48193.904000000002</v>
      </c>
      <c r="C40" s="27">
        <f>'[1]แผน&amp;ผล+ประมาณการ62'!Y43</f>
        <v>2989.3049999999998</v>
      </c>
      <c r="D40" s="27">
        <f>'[1]แผน&amp;ผล+ประมาณการ62'!AB43</f>
        <v>5745.326</v>
      </c>
      <c r="E40" s="28">
        <f>'[1]แผน&amp;ผล+ประมาณการ62'!U43+'[1]แผน&amp;ผล+ประมาณการ62'!W43+'[1]แผน&amp;ผล+ประมาณการ62'!Y43+'[1]แผน&amp;ผล+ประมาณการ62'!AA43</f>
        <v>22348.499</v>
      </c>
      <c r="F40" s="28">
        <f>'[1]แผน&amp;ผล+ประมาณการ62'!V43+'[1]แผน&amp;ผล+ประมาณการ62'!X43+'[1]แผน&amp;ผล+ประมาณการ62'!Z43+'[1]แผน&amp;ผล+ประมาณการ62'!AB43</f>
        <v>22348.499</v>
      </c>
      <c r="G40" s="29">
        <f>F40/E40</f>
        <v>1</v>
      </c>
      <c r="H40" s="29">
        <f>F40/B40</f>
        <v>0.46372045310958826</v>
      </c>
    </row>
    <row r="41" spans="1:8" ht="21">
      <c r="A41" s="17" t="s">
        <v>48</v>
      </c>
      <c r="B41" s="18">
        <f>'[1]แผน&amp;ผล+ประมาณการ62'!D44</f>
        <v>34714.36</v>
      </c>
      <c r="C41" s="27">
        <f>'[1]แผน&amp;ผล+ประมาณการ62'!Y44</f>
        <v>2061.482</v>
      </c>
      <c r="D41" s="27">
        <f>'[1]แผน&amp;ผล+ประมาณการ62'!AB44</f>
        <v>3478.7640000000001</v>
      </c>
      <c r="E41" s="28">
        <f>'[1]แผน&amp;ผล+ประมาณการ62'!U44+'[1]แผน&amp;ผล+ประมาณการ62'!W44+'[1]แผน&amp;ผล+ประมาณการ62'!Y44+'[1]แผน&amp;ผล+ประมาณการ62'!AA44</f>
        <v>12500.137999999999</v>
      </c>
      <c r="F41" s="28">
        <f>'[1]แผน&amp;ผล+ประมาณการ62'!V44+'[1]แผน&amp;ผล+ประมาณการ62'!X44+'[1]แผน&amp;ผล+ประมาณการ62'!Z44+'[1]แผน&amp;ผล+ประมาณการ62'!AB44</f>
        <v>12500.037</v>
      </c>
      <c r="G41" s="29">
        <f t="shared" ref="G41:G50" si="5">F41/E41</f>
        <v>0.99999192008920235</v>
      </c>
      <c r="H41" s="29">
        <f t="shared" ref="H41:H50" si="6">F41/B41</f>
        <v>0.3600825998232432</v>
      </c>
    </row>
    <row r="42" spans="1:8" ht="21">
      <c r="A42" s="17" t="s">
        <v>49</v>
      </c>
      <c r="B42" s="18">
        <f>'[1]แผน&amp;ผล+ประมาณการ62'!D50</f>
        <v>49670.355000000003</v>
      </c>
      <c r="C42" s="27">
        <f>'[1]แผน&amp;ผล+ประมาณการ62'!Y50</f>
        <v>1647.76</v>
      </c>
      <c r="D42" s="27">
        <f>'[1]แผน&amp;ผล+ประมาณการ62'!AB50</f>
        <v>1430.123</v>
      </c>
      <c r="E42" s="28">
        <f>'[1]แผน&amp;ผล+ประมาณการ62'!U50+'[1]แผน&amp;ผล+ประมาณการ62'!W50+'[1]แผน&amp;ผล+ประมาณการ62'!Y50+'[1]แผน&amp;ผล+ประมาณการ62'!AA50</f>
        <v>15221.418000000001</v>
      </c>
      <c r="F42" s="28">
        <f>'[1]แผน&amp;ผล+ประมาณการ62'!V50+'[1]แผน&amp;ผล+ประมาณการ62'!X50+'[1]แผน&amp;ผล+ประมาณการ62'!Z50+'[1]แผน&amp;ผล+ประมาณการ62'!AB50</f>
        <v>11015.756421759999</v>
      </c>
      <c r="G42" s="30">
        <f t="shared" si="5"/>
        <v>0.72370106528577027</v>
      </c>
      <c r="H42" s="29">
        <f t="shared" si="6"/>
        <v>0.22177728389015941</v>
      </c>
    </row>
    <row r="43" spans="1:8" ht="21">
      <c r="A43" s="17" t="s">
        <v>50</v>
      </c>
      <c r="B43" s="18">
        <f>'[1]แผน&amp;ผล+ประมาณการ62'!D42</f>
        <v>20575.724999999999</v>
      </c>
      <c r="C43" s="27">
        <f>'[1]แผน&amp;ผล+ประมาณการ62'!Y42</f>
        <v>686.92600000000004</v>
      </c>
      <c r="D43" s="27">
        <f>'[1]แผน&amp;ผล+ประมาณการ62'!AB42</f>
        <v>1624.5500000000002</v>
      </c>
      <c r="E43" s="28">
        <f>'[1]แผน&amp;ผล+ประมาณการ62'!U42+'[1]แผน&amp;ผล+ประมาณการ62'!W42+'[1]แผน&amp;ผล+ประมาณการ62'!Y42+'[1]แผน&amp;ผล+ประมาณการ62'!AA42</f>
        <v>5660.25</v>
      </c>
      <c r="F43" s="28">
        <f>'[1]แผน&amp;ผล+ประมาณการ62'!V42+'[1]แผน&amp;ผล+ประมาณการ62'!X42+'[1]แผน&amp;ผล+ประมาณการ62'!Z42+'[1]แผน&amp;ผล+ประมาณการ62'!AB42</f>
        <v>6968.5730000000003</v>
      </c>
      <c r="G43" s="29">
        <f t="shared" si="5"/>
        <v>1.2311422640342742</v>
      </c>
      <c r="H43" s="29">
        <f t="shared" si="6"/>
        <v>0.33867934179719067</v>
      </c>
    </row>
    <row r="44" spans="1:8" ht="21">
      <c r="A44" s="17" t="s">
        <v>51</v>
      </c>
      <c r="B44" s="18">
        <f>'[1]แผน&amp;ผล+ประมาณการ62'!D47</f>
        <v>6379.9</v>
      </c>
      <c r="C44" s="27">
        <f>'[1]แผน&amp;ผล+ประมาณการ62'!Y47</f>
        <v>312.5</v>
      </c>
      <c r="D44" s="27">
        <f>'[1]แผน&amp;ผล+ประมาณการ62'!AB47</f>
        <v>264</v>
      </c>
      <c r="E44" s="28">
        <f>'[1]แผน&amp;ผล+ประมาณการ62'!U47+'[1]แผน&amp;ผล+ประมาณการ62'!W47+'[1]แผน&amp;ผล+ประมาณการ62'!Y47+'[1]แผน&amp;ผล+ประมาณการ62'!AA47</f>
        <v>2631.9000000000005</v>
      </c>
      <c r="F44" s="28">
        <f>'[1]แผน&amp;ผล+ประมาณการ62'!V47+'[1]แผน&amp;ผล+ประมาณการ62'!X47+'[1]แผน&amp;ผล+ประมาณการ62'!Z47+'[1]แผน&amp;ผล+ประมาณการ62'!AB47</f>
        <v>1823.1</v>
      </c>
      <c r="G44" s="30">
        <f t="shared" si="5"/>
        <v>0.69269349139404979</v>
      </c>
      <c r="H44" s="29">
        <f t="shared" si="6"/>
        <v>0.28575683004435809</v>
      </c>
    </row>
    <row r="45" spans="1:8" ht="21">
      <c r="A45" s="17" t="s">
        <v>52</v>
      </c>
      <c r="B45" s="18">
        <f>'[1]แผน&amp;ผล+ประมาณการ62'!D48</f>
        <v>4874.7849999999999</v>
      </c>
      <c r="C45" s="27">
        <f>'[1]แผน&amp;ผล+ประมาณการ62'!Y48</f>
        <v>277.72399999999999</v>
      </c>
      <c r="D45" s="27">
        <f>'[1]แผน&amp;ผล+ประมาณการ62'!AB48</f>
        <v>308.36</v>
      </c>
      <c r="E45" s="28">
        <f>'[1]แผน&amp;ผล+ประมาณการ62'!U48+'[1]แผน&amp;ผล+ประมาณการ62'!W48+'[1]แผน&amp;ผล+ประมาณการ62'!Y48+'[1]แผน&amp;ผล+ประมาณการ62'!AA48</f>
        <v>1191.672</v>
      </c>
      <c r="F45" s="28">
        <f>'[1]แผน&amp;ผล+ประมาณการ62'!V48+'[1]แผน&amp;ผล+ประมาณการ62'!X48+'[1]แผน&amp;ผล+ประมาณการ62'!Z48+'[1]แผน&amp;ผล+ประมาณการ62'!AB48</f>
        <v>1672.6480000000001</v>
      </c>
      <c r="G45" s="29">
        <f t="shared" si="5"/>
        <v>1.4036144173900202</v>
      </c>
      <c r="H45" s="29">
        <f t="shared" si="6"/>
        <v>0.34312241462956833</v>
      </c>
    </row>
    <row r="46" spans="1:8" ht="21">
      <c r="A46" s="22" t="s">
        <v>53</v>
      </c>
      <c r="B46" s="18">
        <f>'[1]แผน&amp;ผล+ประมาณการ62'!D46</f>
        <v>3380</v>
      </c>
      <c r="C46" s="27">
        <f>'[1]แผน&amp;ผล+ประมาณการ62'!Y46</f>
        <v>240.68</v>
      </c>
      <c r="D46" s="27">
        <f>'[1]แผน&amp;ผล+ประมาณการ62'!AB46</f>
        <v>344.52</v>
      </c>
      <c r="E46" s="28">
        <f>'[1]แผน&amp;ผล+ประมาณการ62'!U46+'[1]แผน&amp;ผล+ประมาณการ62'!W46+'[1]แผน&amp;ผล+ประมาณการ62'!Y46+'[1]แผน&amp;ผล+ประมาณการ62'!AA46</f>
        <v>1055.18</v>
      </c>
      <c r="F46" s="28">
        <f>'[1]แผน&amp;ผล+ประมาณการ62'!V46+'[1]แผน&amp;ผล+ประมาณการ62'!X46+'[1]แผน&amp;ผล+ประมาณการ62'!Z46+'[1]แผน&amp;ผล+ประมาณการ62'!AB46</f>
        <v>1003.8799999999999</v>
      </c>
      <c r="G46" s="29">
        <f t="shared" si="5"/>
        <v>0.95138270247730228</v>
      </c>
      <c r="H46" s="29">
        <f t="shared" si="6"/>
        <v>0.29700591715976327</v>
      </c>
    </row>
    <row r="47" spans="1:8" ht="21">
      <c r="A47" s="17" t="s">
        <v>54</v>
      </c>
      <c r="B47" s="18">
        <f>'[1]แผน&amp;ผล+ประมาณการ62'!D45</f>
        <v>4160</v>
      </c>
      <c r="C47" s="27">
        <f>'[1]แผน&amp;ผล+ประมาณการ62'!Y45</f>
        <v>221.15</v>
      </c>
      <c r="D47" s="27">
        <f>'[1]แผน&amp;ผล+ประมาณการ62'!AB45</f>
        <v>108.31</v>
      </c>
      <c r="E47" s="28">
        <f>'[1]แผน&amp;ผล+ประมาณการ62'!U45+'[1]แผน&amp;ผล+ประมาณการ62'!W45+'[1]แผน&amp;ผล+ประมาณการ62'!Y45+'[1]แผน&amp;ผล+ประมาณการ62'!AA45</f>
        <v>1547.0050000000001</v>
      </c>
      <c r="F47" s="28">
        <f>'[1]แผน&amp;ผล+ประมาณการ62'!V45+'[1]แผน&amp;ผล+ประมาณการ62'!X45+'[1]แผน&amp;ผล+ประมาณการ62'!Z45+'[1]แผน&amp;ผล+ประมาณการ62'!AB45</f>
        <v>566.05600000000004</v>
      </c>
      <c r="G47" s="30">
        <f>F47/E47</f>
        <v>0.36590444116211646</v>
      </c>
      <c r="H47" s="29">
        <f t="shared" si="6"/>
        <v>0.13607115384615387</v>
      </c>
    </row>
    <row r="48" spans="1:8" ht="21">
      <c r="A48" s="17" t="s">
        <v>55</v>
      </c>
      <c r="B48" s="18">
        <f>'[1]แผน&amp;ผล+ประมาณการ62'!D52</f>
        <v>379.50490000000002</v>
      </c>
      <c r="C48" s="27">
        <f>'[1]แผน&amp;ผล+ประมาณการ62'!Y52</f>
        <v>23.142734000000001</v>
      </c>
      <c r="D48" s="27">
        <f>'[1]แผน&amp;ผล+ประมาณการ62'!AB52</f>
        <v>27.070999999999998</v>
      </c>
      <c r="E48" s="28">
        <f>'[1]แผน&amp;ผล+ประมาณการ62'!U52+'[1]แผน&amp;ผล+ประมาณการ62'!W52+'[1]แผน&amp;ผล+ประมาณการ62'!Y52+'[1]แผน&amp;ผล+ประมาณการ62'!AA52</f>
        <v>213.90938299999999</v>
      </c>
      <c r="F48" s="28">
        <f>'[1]แผน&amp;ผล+ประมาณการ62'!V52+'[1]แผน&amp;ผล+ประมาณการ62'!X52+'[1]แผน&amp;ผล+ประมาณการ62'!Z52+'[1]แผน&amp;ผล+ประมาณการ62'!AB52</f>
        <v>116.971</v>
      </c>
      <c r="G48" s="29">
        <f>F48/E48</f>
        <v>0.5468250076715897</v>
      </c>
      <c r="H48" s="29">
        <f t="shared" si="6"/>
        <v>0.30821999926746663</v>
      </c>
    </row>
    <row r="49" spans="1:8" ht="21">
      <c r="A49" s="17" t="s">
        <v>56</v>
      </c>
      <c r="B49" s="18">
        <f>'[1]แผน&amp;ผล+ประมาณการ62'!D51</f>
        <v>240.56</v>
      </c>
      <c r="C49" s="27">
        <f>'[1]แผน&amp;ผล+ประมาณการ62'!Y51</f>
        <v>2.4900000000000002</v>
      </c>
      <c r="D49" s="27">
        <f>'[1]แผน&amp;ผล+ประมาณการ62'!AB51</f>
        <v>6.0149999999999997</v>
      </c>
      <c r="E49" s="28">
        <f>'[1]แผน&amp;ผล+ประมาณการ62'!U51+'[1]แผน&amp;ผล+ประมาณการ62'!W51+'[1]แผน&amp;ผล+ประมาณการ62'!Y51+'[1]แผน&amp;ผล+ประมาณการ62'!AA51</f>
        <v>9.69</v>
      </c>
      <c r="F49" s="28">
        <f>'[1]แผน&amp;ผล+ประมาณการ62'!V51+'[1]แผน&amp;ผล+ประมาณการ62'!X51+'[1]แผน&amp;ผล+ประมาณการ62'!Z51+'[1]แผน&amp;ผล+ประมาณการ62'!AB51</f>
        <v>89.970000000000013</v>
      </c>
      <c r="G49" s="26" t="s">
        <v>42</v>
      </c>
      <c r="H49" s="29">
        <f t="shared" si="6"/>
        <v>0.37400232790156307</v>
      </c>
    </row>
    <row r="50" spans="1:8" ht="21">
      <c r="A50" s="17" t="s">
        <v>57</v>
      </c>
      <c r="B50" s="18">
        <f>'[1]แผน&amp;ผล+ประมาณการ62'!D49</f>
        <v>493.19600000000003</v>
      </c>
      <c r="C50" s="27">
        <f>'[1]แผน&amp;ผล+ประมาณการ62'!Y49</f>
        <v>1.661</v>
      </c>
      <c r="D50" s="27">
        <f>'[1]แผน&amp;ผล+ประมาณการ62'!AB49</f>
        <v>157.53300000000002</v>
      </c>
      <c r="E50" s="28">
        <f>'[1]แผน&amp;ผล+ประมาณการ62'!U49+'[1]แผน&amp;ผล+ประมาณการ62'!W49+'[1]แผน&amp;ผล+ประมาณการ62'!Y49+'[1]แผน&amp;ผล+ประมาณการ62'!AA49</f>
        <v>25.633000000000003</v>
      </c>
      <c r="F50" s="28">
        <f>'[1]แผน&amp;ผล+ประมาณการ62'!V49+'[1]แผน&amp;ผล+ประมาณการ62'!X49+'[1]แผน&amp;ผล+ประมาณการ62'!Z49+'[1]แผน&amp;ผล+ประมาณการ62'!AB49</f>
        <v>184.83800000000002</v>
      </c>
      <c r="G50" s="29">
        <f t="shared" si="5"/>
        <v>7.2109390239144853</v>
      </c>
      <c r="H50" s="29">
        <f t="shared" si="6"/>
        <v>0.37477595114315609</v>
      </c>
    </row>
    <row r="51" spans="1:8" ht="21">
      <c r="A51" s="31" t="s">
        <v>58</v>
      </c>
      <c r="B51" s="32">
        <f>B4+B39</f>
        <v>333950.72592145007</v>
      </c>
      <c r="C51" s="32">
        <f>C4+C39</f>
        <v>27907.923969780008</v>
      </c>
      <c r="D51" s="32">
        <f>D4+D39</f>
        <v>24219.01413421</v>
      </c>
      <c r="E51" s="32">
        <f>E4+E39</f>
        <v>149647.06076945004</v>
      </c>
      <c r="F51" s="32">
        <f>F4+F39</f>
        <v>129814.89852926001</v>
      </c>
      <c r="G51" s="33">
        <f>F51/E51</f>
        <v>0.86747376033837409</v>
      </c>
      <c r="H51" s="33">
        <f>F51/B51</f>
        <v>0.38872470832656408</v>
      </c>
    </row>
  </sheetData>
  <mergeCells count="2">
    <mergeCell ref="A1:H1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2561</vt:lpstr>
      <vt:lpstr>2562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Pheeraphat Nakburee</dc:creator>
  <cp:lastModifiedBy>Pheeraphat Nakburee</cp:lastModifiedBy>
  <dcterms:created xsi:type="dcterms:W3CDTF">2019-07-30T08:15:40Z</dcterms:created>
  <dcterms:modified xsi:type="dcterms:W3CDTF">2019-08-08T04:47:08Z</dcterms:modified>
</cp:coreProperties>
</file>