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65" windowWidth="20730" windowHeight="8715" tabRatio="599"/>
  </bookViews>
  <sheets>
    <sheet name="July" sheetId="2" r:id="rId1"/>
  </sheets>
  <definedNames>
    <definedName name="_xlnm.Print_Area" localSheetId="0">July!$A$1:$E$48</definedName>
    <definedName name="_xlnm.Print_Titles" localSheetId="0">July!$9:$11</definedName>
  </definedNames>
  <calcPr calcId="145621"/>
</workbook>
</file>

<file path=xl/calcChain.xml><?xml version="1.0" encoding="utf-8"?>
<calcChain xmlns="http://schemas.openxmlformats.org/spreadsheetml/2006/main">
  <c r="D43" i="2" l="1"/>
  <c r="B43" i="2"/>
  <c r="C12" i="2"/>
  <c r="D16" i="2" l="1"/>
  <c r="D17" i="2"/>
  <c r="C13" i="2" l="1"/>
  <c r="C43" i="2"/>
  <c r="D46" i="2" l="1"/>
  <c r="D45" i="2"/>
  <c r="D44" i="2"/>
  <c r="D42" i="2"/>
  <c r="D41" i="2" l="1"/>
  <c r="D39" i="2"/>
  <c r="D40" i="2"/>
  <c r="D37" i="2"/>
  <c r="D38" i="2"/>
  <c r="D36" i="2"/>
  <c r="D35" i="2"/>
  <c r="D34" i="2"/>
  <c r="D33" i="2"/>
  <c r="D32" i="2"/>
  <c r="D31" i="2"/>
  <c r="D30" i="2" l="1"/>
  <c r="D29" i="2"/>
  <c r="D28" i="2"/>
  <c r="D27" i="2" l="1"/>
  <c r="D18" i="2"/>
  <c r="D26" i="2"/>
  <c r="D20" i="2" l="1"/>
  <c r="D14" i="2"/>
  <c r="D24" i="2"/>
  <c r="D23" i="2"/>
  <c r="D22" i="2"/>
  <c r="C21" i="2"/>
  <c r="B21" i="2"/>
  <c r="D21" i="2" l="1"/>
  <c r="C17" i="2" l="1"/>
  <c r="C15" i="2" l="1"/>
  <c r="D19" i="2" l="1"/>
  <c r="D15" i="2" l="1"/>
  <c r="D47" i="2" l="1"/>
  <c r="D3" i="2" l="1"/>
  <c r="D4" i="2" s="1"/>
</calcChain>
</file>

<file path=xl/sharedStrings.xml><?xml version="1.0" encoding="utf-8"?>
<sst xmlns="http://schemas.openxmlformats.org/spreadsheetml/2006/main" count="82" uniqueCount="73">
  <si>
    <t>ล้านบาท</t>
  </si>
  <si>
    <t>เงินนำส่งรายได้แผ่นดินสะสมตั้งแต่ต้นปีงบประมาณถึงเดือนตุลาคม 2555</t>
  </si>
  <si>
    <t>ดังมีรายละเอียดปรากฏตามตาราง</t>
  </si>
  <si>
    <t>หน่วย : ล้านบาท</t>
  </si>
  <si>
    <t>รายการ</t>
  </si>
  <si>
    <t>หมายเหตุ</t>
  </si>
  <si>
    <t>ประมาณการ</t>
  </si>
  <si>
    <t>นำส่งจริง</t>
  </si>
  <si>
    <t>นำส่งจริงสูง (ต่ำ)</t>
  </si>
  <si>
    <t>กว่าประมาณการ</t>
  </si>
  <si>
    <t xml:space="preserve">    1.1 เงินนำส่งรายได้แผ่นดิน/เงินปันผลของรัฐวิสาหกิจ</t>
  </si>
  <si>
    <t xml:space="preserve">    1.2 เงินปันผลของกิจการที่กระทรวงการคลังถือหุ้นต่ำกว่าร้อยละ 50</t>
  </si>
  <si>
    <t xml:space="preserve">                                                                                           </t>
  </si>
  <si>
    <t>ปีงบประมาณ 2558</t>
  </si>
  <si>
    <t xml:space="preserve"> </t>
  </si>
  <si>
    <t xml:space="preserve">                  - จัดสรรกำไรสุทธิของรัฐวิสาหกิจ</t>
  </si>
  <si>
    <t xml:space="preserve">                  - รายได้ 20% จากการจำหน่ายสลากกินแบ่ง</t>
  </si>
  <si>
    <t xml:space="preserve">รายได้ที่นำส่งเท่ากันทุกเดือนจากการจำหน่ายสลากกินแบ่งรัฐบาล จากคำสั่งหัวหน้าคณะรักษาความสงบแห่งชาติ ที่ 11/2558 ซึ่งมีผลบังคับใช้
วันที่ 1 พ.ค. 58 ให้ลดเงินนำส่งรัฐที่มาจากเงินรายได้การจำหน่ายสลากกินแบ่งรัฐบาลจากเดิมร้อยละ ๒๘ เหลือร้อยละ ๒๐   </t>
  </si>
  <si>
    <t>การนำส่งเงินรายได้แผ่นดินของรัฐวิสาหกิจและกิจการที่กระทรวงการคลังถือหุ้นต่ำกว่าร้อยละ 50 ประจำปีงบประมาณ ๒๕๕8 (เดือนกรกฎาคม ๒๕๕8 )</t>
  </si>
  <si>
    <r>
      <t>เงินนำส่งรายได้แผ่นดินของเดือน</t>
    </r>
    <r>
      <rPr>
        <b/>
        <sz val="16"/>
        <color rgb="FFFF0000"/>
        <rFont val="TH SarabunIT๙"/>
        <family val="2"/>
      </rPr>
      <t>กรกฎาคม ๒๕๕8</t>
    </r>
    <r>
      <rPr>
        <b/>
        <sz val="16"/>
        <rFont val="TH SarabunIT๙"/>
        <family val="2"/>
      </rPr>
      <t xml:space="preserve"> จำนวน</t>
    </r>
  </si>
  <si>
    <r>
      <t>ตารางสรุปเงินนำส่งรายได้แผ่นดินของรัฐวิสาหกิจและกิจการที่กระทรวงการคลังถือหุ้นต่ำกว่าร้อยละ 50 ของเดือน</t>
    </r>
    <r>
      <rPr>
        <b/>
        <sz val="16"/>
        <color rgb="FFFF0000"/>
        <rFont val="TH SarabunIT๙"/>
        <family val="2"/>
      </rPr>
      <t xml:space="preserve">กรกฎาคม </t>
    </r>
    <r>
      <rPr>
        <b/>
        <sz val="16"/>
        <rFont val="TH SarabunIT๙"/>
        <family val="2"/>
      </rPr>
      <t xml:space="preserve">๒๕๕8 </t>
    </r>
  </si>
  <si>
    <r>
      <t>1. เงินนำส่งรายได้แผ่นดินเดือน</t>
    </r>
    <r>
      <rPr>
        <b/>
        <sz val="16"/>
        <color rgb="FFFF0000"/>
        <rFont val="TH SarabunIT๙"/>
        <family val="2"/>
      </rPr>
      <t xml:space="preserve">กรกฎาคม </t>
    </r>
    <r>
      <rPr>
        <b/>
        <sz val="16"/>
        <rFont val="TH SarabunIT๙"/>
        <family val="2"/>
      </rPr>
      <t>2558</t>
    </r>
  </si>
  <si>
    <t xml:space="preserve">                   - รายได้แผ่นดินจากกำไรสุทธิ  </t>
  </si>
  <si>
    <t xml:space="preserve">                   - รายได้จากดอกผล</t>
  </si>
  <si>
    <t xml:space="preserve">           1.1.8 องค์การเภสัชกรรม</t>
  </si>
  <si>
    <t xml:space="preserve">           1.2.1 บริษัท บุญรอดบริวเวอรี่ จำกัด </t>
  </si>
  <si>
    <r>
      <t>2. เงินนำส่งรายได้แผ่นดินสะสมตั้งแต่ต้นปีงบประมาณ - เดือน</t>
    </r>
    <r>
      <rPr>
        <b/>
        <sz val="16"/>
        <color rgb="FFFF0000"/>
        <rFont val="TH SarabunIT๙"/>
        <family val="2"/>
      </rPr>
      <t xml:space="preserve">กรกฎาคม </t>
    </r>
    <r>
      <rPr>
        <b/>
        <sz val="16"/>
        <rFont val="TH SarabunIT๙"/>
        <family val="2"/>
      </rPr>
      <t>2558</t>
    </r>
  </si>
  <si>
    <t xml:space="preserve">           1.2.2 บริษัท ไสวประภาสและบุตร จำกัด </t>
  </si>
  <si>
    <t xml:space="preserve">           1.2.3 บริษัท เทรดสยาม จำกัด </t>
  </si>
  <si>
    <t>อยู่ระหว่างการจัดสรรกำไรสุทธิประจำปี 2557</t>
  </si>
  <si>
    <t>อยู่ระหว่างการพิจารณาเพื่อจัดสรรกำไรสุทธิประจำปี 2557</t>
  </si>
  <si>
    <t xml:space="preserve">อยู่ระหว่างสำนักงานการตรวจเงินแผ่นดินรับรองงบการเงินประจำปี 2557 </t>
  </si>
  <si>
    <t>นำส่งเงินปันผลจากผลประกอบการประจำปี 2557 แล้ว ในเดือนมีนาคม 2558</t>
  </si>
  <si>
    <t>นำส่งเงินปันผลจากผลประกอบการประจำปี 2557 แล้ว ในเดือนพฤษภาคม 2558</t>
  </si>
  <si>
    <t>นำส่งเงินรายได้แผ่นดินระหว่างกาลจากกำไรสุทธิประจำปี ๒๕๕8</t>
  </si>
  <si>
    <t xml:space="preserve">นำส่งเงินรายได้แผ่นดินระหว่างกาลจากกำไรสุทธิประจำปี 2558  </t>
  </si>
  <si>
    <t>นำส่งเงินดอกผลจากการฝากธนาคาร</t>
  </si>
  <si>
    <t xml:space="preserve">นำส่งเงินรายได้แผ่นดินระหว่างกาลจากกำไรสุทธิประจำปี 2558 </t>
  </si>
  <si>
    <t xml:space="preserve">           1.1.1 การประปานครหลวง</t>
  </si>
  <si>
    <t xml:space="preserve">           1.1.2 การนิคมอุตสาหกรรมแห่งประเทศไทย</t>
  </si>
  <si>
    <t xml:space="preserve">           1.1.3 โรงงานยาสูบ กระทรวงการคลัง</t>
  </si>
  <si>
    <t xml:space="preserve">           1.1.4 โรงงานไพ่ กรมสรรพสามิต</t>
  </si>
  <si>
    <t xml:space="preserve">           1.1.5 องค์การสุรา กรมสรรพสามิต</t>
  </si>
  <si>
    <t xml:space="preserve">           1.1.6 สำนักงานสลากกินแบ่งรัฐบาล (สสร.)</t>
  </si>
  <si>
    <t xml:space="preserve">           1.1.7 องค์การส่งเสริมกิจการโคนมแห่งประเทศไทย</t>
  </si>
  <si>
    <t xml:space="preserve">           1.1.9 การไฟฟ้าส่วนภูมิภาค</t>
  </si>
  <si>
    <t xml:space="preserve">           1.1.10 การทางพิเศษแห่งประเทศไทย</t>
  </si>
  <si>
    <t xml:space="preserve">           1.1.11 การท่าเรือแห่งประเทศไทย</t>
  </si>
  <si>
    <t xml:space="preserve">           1.1.12 บริษัท ขนส่ง จำกัด </t>
  </si>
  <si>
    <t xml:space="preserve">           1.1.13 การประปาส่วนภูมิภาค</t>
  </si>
  <si>
    <t xml:space="preserve">           1.1.14 การเคหะแห่งชาติ</t>
  </si>
  <si>
    <t xml:space="preserve">           1.1.15 โรงพิมพ์ตำรวจ</t>
  </si>
  <si>
    <t xml:space="preserve">           1.1.16 บริษัท อู่กรุงเทพ จำกัด</t>
  </si>
  <si>
    <t xml:space="preserve">           1.1.17 องค์การตลาด</t>
  </si>
  <si>
    <t xml:space="preserve">           1.1.18 องค์การสะพานปลา</t>
  </si>
  <si>
    <t xml:space="preserve">           1.1.20 องค์การสวนยาง</t>
  </si>
  <si>
    <t xml:space="preserve">           1.1.21 องค์การคลังสินค้า</t>
  </si>
  <si>
    <t xml:space="preserve">           1.1.22 ธนาคารเพื่อการส่งออกและนำเข้าแห่งประเทศไทย</t>
  </si>
  <si>
    <t xml:space="preserve">           1.1.23 บรรษัทประกันสินเชื่ออุตสาหกรรมขนาดย่อม </t>
  </si>
  <si>
    <t xml:space="preserve">           1.1.24 สำนักงานธนานุเคราะห์ </t>
  </si>
  <si>
    <t>นำส่งเงินรายได้แผ่นดินระหว่างกาลจากกำไรสุทธิประจำปี 2558 (งวดที่ 1) และได้ขอทยอยนำส่งเงินรายได้แผ่นดิน โดยจะนำส่งงวดที่ 2 ในเดือนกันยายน 2558 จำนวน 1,746.00 ล้านบาท</t>
  </si>
  <si>
    <t>ได้นำส่งเงินรายได้แผ่นดินระหว่างกาลจากกำไรสุทธิประจำปี ๒๕๕8 เมื่อวันที่ 3 สิงหาคม 2558 จำนวน 2,090.00 ล้านบาท</t>
  </si>
  <si>
    <t>ผลประกอบการครึ่งปี 2558 ขาดทุน</t>
  </si>
  <si>
    <t>นำส่งเงินรายได้แผ่นดินจากกำไรสุทธิประจำปี 2557 แล้ว ในเดือนพฤษภาคม 2558</t>
  </si>
  <si>
    <t xml:space="preserve">นำส่งเงินรายได้แผ่นดินจากกำไรสุทธิประจำปี 2557 แล้ว ในเดือนมิถุนายน 2558 </t>
  </si>
  <si>
    <t xml:space="preserve">นำส่งเงินปันผลจากผลประกอบการครึ่งปี 2558 (เดิมประมาณการไว้ เดือนสิงหาคม 2558) </t>
  </si>
  <si>
    <t xml:space="preserve">นำส่งเงินรายได้แผ่นดินเพิ่มเติม ประจำปีงบประมาณ 2558 (งวดแรก) ตามนโยบายของรัฐมนตรีว่าการกระทรวงการคลัง </t>
  </si>
  <si>
    <t xml:space="preserve">นำส่งเงินรายได้แผ่นดินจากกำไรสุทธิประจำปี 2555 (งวดที่ 4) และสำหรับเงินนำส่งรายได้แผ่นดินระหว่างกาลจากกำไรสุทธิประจำปี 2558 </t>
  </si>
  <si>
    <t>ยังไม่ได้นำส่ง</t>
  </si>
  <si>
    <t xml:space="preserve">           1.1.19 องค์การตลาดเพื่อการเกษตรกร</t>
  </si>
  <si>
    <t>คาดการณ์ว่าจะนำส่งเงินรายได้แผ่นดินระหว่างกาลจากกำไรสุทธิประจำปี 2558 ในเดือนกันยายน 2558</t>
  </si>
  <si>
    <t>คาดการณ์ว่าจะนำส่งเงินรายได้แผ่นดินระหว่างกาลจากกำไรสุทธิประจำปี 2558 ในเดือนสิงหาคม 2558</t>
  </si>
  <si>
    <t>ขอเลื่อนนำส่งเงินรายได้แผ่นดินระหว่างกาลจากกำไรสุทธิประจำปี ๒๕๕8 เป็นภายในเดือนกันยายน 2558 เนื่องจากมีสภาพคล่องไม่เพียงพอ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</si>
</sst>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[$-D07041E]#,##0.00\ "/>
    <numFmt numFmtId="188" formatCode="#,##0.00;[Red]\(#,##0.00\)"/>
  </numFmts>
  <fonts count="12" x14ac:knownFonts="1">
    <font>
      <sz val="14"/>
      <name val="Cordia New"/>
      <charset val="222"/>
    </font>
    <font>
      <b/>
      <sz val="18"/>
      <name val="TH SarabunIT๙"/>
      <family val="2"/>
    </font>
    <font>
      <sz val="12"/>
      <name val="TH SarabunIT๙"/>
      <family val="2"/>
    </font>
    <font>
      <b/>
      <sz val="16"/>
      <name val="TH SarabunIT๙"/>
      <family val="2"/>
    </font>
    <font>
      <sz val="14"/>
      <name val="Cordia New"/>
      <family val="2"/>
    </font>
    <font>
      <sz val="16"/>
      <name val="TH SarabunIT๙"/>
      <family val="2"/>
    </font>
    <font>
      <sz val="13"/>
      <name val="TH SarabunIT๙"/>
      <family val="2"/>
    </font>
    <font>
      <b/>
      <sz val="13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  <font>
      <sz val="13"/>
      <color theme="1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61">
    <xf numFmtId="0" fontId="0" fillId="0" borderId="0" xfId="0"/>
    <xf numFmtId="187" fontId="2" fillId="0" borderId="0" xfId="0" applyNumberFormat="1" applyFont="1"/>
    <xf numFmtId="187" fontId="1" fillId="0" borderId="0" xfId="0" applyNumberFormat="1" applyFont="1" applyFill="1" applyAlignment="1">
      <alignment horizontal="center"/>
    </xf>
    <xf numFmtId="187" fontId="2" fillId="0" borderId="0" xfId="0" applyNumberFormat="1" applyFont="1" applyFill="1"/>
    <xf numFmtId="187" fontId="3" fillId="0" borderId="0" xfId="0" applyNumberFormat="1" applyFont="1"/>
    <xf numFmtId="187" fontId="3" fillId="0" borderId="0" xfId="1" applyNumberFormat="1" applyFont="1" applyFill="1"/>
    <xf numFmtId="187" fontId="3" fillId="0" borderId="0" xfId="0" applyNumberFormat="1" applyFont="1" applyAlignment="1">
      <alignment horizontal="left"/>
    </xf>
    <xf numFmtId="187" fontId="5" fillId="0" borderId="0" xfId="0" applyNumberFormat="1" applyFont="1"/>
    <xf numFmtId="187" fontId="3" fillId="0" borderId="0" xfId="0" applyNumberFormat="1" applyFont="1" applyAlignment="1">
      <alignment horizontal="right"/>
    </xf>
    <xf numFmtId="187" fontId="6" fillId="0" borderId="0" xfId="0" applyNumberFormat="1" applyFont="1"/>
    <xf numFmtId="187" fontId="3" fillId="0" borderId="6" xfId="0" applyNumberFormat="1" applyFont="1" applyBorder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7" xfId="0" applyNumberFormat="1" applyFont="1" applyBorder="1" applyAlignment="1">
      <alignment horizontal="center"/>
    </xf>
    <xf numFmtId="187" fontId="3" fillId="0" borderId="9" xfId="0" applyNumberFormat="1" applyFont="1" applyBorder="1" applyAlignment="1">
      <alignment horizontal="center"/>
    </xf>
    <xf numFmtId="187" fontId="3" fillId="0" borderId="8" xfId="0" applyNumberFormat="1" applyFont="1" applyBorder="1" applyAlignment="1">
      <alignment horizontal="center"/>
    </xf>
    <xf numFmtId="187" fontId="3" fillId="0" borderId="10" xfId="0" applyNumberFormat="1" applyFont="1" applyBorder="1" applyAlignment="1">
      <alignment horizontal="center"/>
    </xf>
    <xf numFmtId="187" fontId="3" fillId="2" borderId="6" xfId="0" applyNumberFormat="1" applyFont="1" applyFill="1" applyBorder="1"/>
    <xf numFmtId="187" fontId="3" fillId="2" borderId="6" xfId="0" applyNumberFormat="1" applyFont="1" applyFill="1" applyBorder="1" applyAlignment="1">
      <alignment horizontal="right"/>
    </xf>
    <xf numFmtId="187" fontId="3" fillId="2" borderId="1" xfId="0" applyNumberFormat="1" applyFont="1" applyFill="1" applyBorder="1" applyAlignment="1">
      <alignment horizontal="right"/>
    </xf>
    <xf numFmtId="188" fontId="3" fillId="2" borderId="11" xfId="0" applyNumberFormat="1" applyFont="1" applyFill="1" applyBorder="1" applyAlignment="1">
      <alignment horizontal="right" vertical="top"/>
    </xf>
    <xf numFmtId="187" fontId="3" fillId="2" borderId="1" xfId="0" applyNumberFormat="1" applyFont="1" applyFill="1" applyBorder="1"/>
    <xf numFmtId="187" fontId="7" fillId="0" borderId="0" xfId="0" applyNumberFormat="1" applyFont="1"/>
    <xf numFmtId="187" fontId="3" fillId="3" borderId="12" xfId="0" applyNumberFormat="1" applyFont="1" applyFill="1" applyBorder="1"/>
    <xf numFmtId="187" fontId="3" fillId="3" borderId="5" xfId="0" applyNumberFormat="1" applyFont="1" applyFill="1" applyBorder="1" applyAlignment="1">
      <alignment horizontal="right"/>
    </xf>
    <xf numFmtId="188" fontId="3" fillId="3" borderId="11" xfId="0" applyNumberFormat="1" applyFont="1" applyFill="1" applyBorder="1" applyAlignment="1">
      <alignment horizontal="right" vertical="top"/>
    </xf>
    <xf numFmtId="187" fontId="5" fillId="3" borderId="5" xfId="0" applyNumberFormat="1" applyFont="1" applyFill="1" applyBorder="1"/>
    <xf numFmtId="187" fontId="8" fillId="0" borderId="12" xfId="0" applyNumberFormat="1" applyFont="1" applyFill="1" applyBorder="1" applyAlignment="1">
      <alignment vertical="top"/>
    </xf>
    <xf numFmtId="188" fontId="5" fillId="0" borderId="11" xfId="0" applyNumberFormat="1" applyFont="1" applyFill="1" applyBorder="1" applyAlignment="1">
      <alignment horizontal="right" vertical="top"/>
    </xf>
    <xf numFmtId="187" fontId="5" fillId="0" borderId="5" xfId="0" applyNumberFormat="1" applyFont="1" applyFill="1" applyBorder="1" applyAlignment="1">
      <alignment vertical="top" wrapText="1"/>
    </xf>
    <xf numFmtId="187" fontId="7" fillId="0" borderId="0" xfId="0" applyNumberFormat="1" applyFont="1" applyFill="1"/>
    <xf numFmtId="0" fontId="3" fillId="3" borderId="12" xfId="0" applyFont="1" applyFill="1" applyBorder="1" applyAlignment="1">
      <alignment vertical="top" wrapText="1"/>
    </xf>
    <xf numFmtId="187" fontId="3" fillId="3" borderId="12" xfId="1" applyNumberFormat="1" applyFont="1" applyFill="1" applyBorder="1" applyAlignment="1">
      <alignment horizontal="right" vertical="top"/>
    </xf>
    <xf numFmtId="187" fontId="3" fillId="3" borderId="5" xfId="1" applyNumberFormat="1" applyFont="1" applyFill="1" applyBorder="1" applyAlignment="1">
      <alignment horizontal="right" vertical="top"/>
    </xf>
    <xf numFmtId="0" fontId="3" fillId="3" borderId="5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vertical="top" wrapText="1"/>
    </xf>
    <xf numFmtId="187" fontId="5" fillId="0" borderId="12" xfId="1" applyNumberFormat="1" applyFont="1" applyFill="1" applyBorder="1" applyAlignment="1">
      <alignment horizontal="right" vertical="top"/>
    </xf>
    <xf numFmtId="187" fontId="5" fillId="0" borderId="5" xfId="1" applyNumberFormat="1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/>
    </xf>
    <xf numFmtId="187" fontId="3" fillId="2" borderId="13" xfId="0" applyNumberFormat="1" applyFont="1" applyFill="1" applyBorder="1" applyAlignment="1">
      <alignment vertical="top"/>
    </xf>
    <xf numFmtId="187" fontId="3" fillId="2" borderId="2" xfId="1" applyNumberFormat="1" applyFont="1" applyFill="1" applyBorder="1" applyAlignment="1">
      <alignment horizontal="right" vertical="top"/>
    </xf>
    <xf numFmtId="187" fontId="3" fillId="2" borderId="13" xfId="1" applyNumberFormat="1" applyFont="1" applyFill="1" applyBorder="1" applyAlignment="1">
      <alignment horizontal="right" vertical="top"/>
    </xf>
    <xf numFmtId="187" fontId="3" fillId="2" borderId="13" xfId="0" applyNumberFormat="1" applyFont="1" applyFill="1" applyBorder="1" applyAlignment="1">
      <alignment horizontal="center" vertical="top"/>
    </xf>
    <xf numFmtId="187" fontId="7" fillId="0" borderId="0" xfId="0" applyNumberFormat="1" applyFont="1" applyAlignment="1">
      <alignment vertical="top"/>
    </xf>
    <xf numFmtId="187" fontId="9" fillId="0" borderId="0" xfId="0" applyNumberFormat="1" applyFont="1"/>
    <xf numFmtId="10" fontId="5" fillId="0" borderId="0" xfId="2" applyNumberFormat="1" applyFont="1"/>
    <xf numFmtId="187" fontId="10" fillId="0" borderId="0" xfId="0" applyNumberFormat="1" applyFont="1" applyAlignment="1">
      <alignment vertical="top"/>
    </xf>
    <xf numFmtId="187" fontId="8" fillId="0" borderId="12" xfId="1" applyNumberFormat="1" applyFont="1" applyFill="1" applyBorder="1" applyAlignment="1">
      <alignment horizontal="right" vertical="top"/>
    </xf>
    <xf numFmtId="187" fontId="8" fillId="0" borderId="5" xfId="0" applyNumberFormat="1" applyFont="1" applyBorder="1" applyAlignment="1">
      <alignment vertical="top"/>
    </xf>
    <xf numFmtId="187" fontId="8" fillId="0" borderId="12" xfId="0" quotePrefix="1" applyNumberFormat="1" applyFont="1" applyFill="1" applyBorder="1" applyAlignment="1">
      <alignment vertical="top"/>
    </xf>
    <xf numFmtId="187" fontId="8" fillId="0" borderId="12" xfId="0" quotePrefix="1" applyNumberFormat="1" applyFont="1" applyFill="1" applyBorder="1" applyAlignment="1">
      <alignment horizontal="left" vertical="top"/>
    </xf>
    <xf numFmtId="188" fontId="5" fillId="0" borderId="5" xfId="0" applyNumberFormat="1" applyFont="1" applyFill="1" applyBorder="1" applyAlignment="1">
      <alignment horizontal="right" vertical="top"/>
    </xf>
    <xf numFmtId="187" fontId="5" fillId="0" borderId="12" xfId="0" quotePrefix="1" applyNumberFormat="1" applyFont="1" applyFill="1" applyBorder="1" applyAlignment="1">
      <alignment horizontal="left" vertical="top"/>
    </xf>
    <xf numFmtId="187" fontId="5" fillId="0" borderId="5" xfId="0" applyNumberFormat="1" applyFont="1" applyFill="1" applyBorder="1" applyAlignment="1">
      <alignment horizontal="left" vertical="top" wrapText="1"/>
    </xf>
    <xf numFmtId="187" fontId="1" fillId="2" borderId="0" xfId="0" applyNumberFormat="1" applyFont="1" applyFill="1" applyAlignment="1">
      <alignment horizont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center" vertical="center"/>
    </xf>
    <xf numFmtId="187" fontId="3" fillId="0" borderId="8" xfId="0" applyNumberFormat="1" applyFont="1" applyBorder="1" applyAlignment="1">
      <alignment horizontal="center" vertical="center"/>
    </xf>
    <xf numFmtId="187" fontId="3" fillId="3" borderId="2" xfId="0" applyNumberFormat="1" applyFont="1" applyFill="1" applyBorder="1" applyAlignment="1">
      <alignment horizontal="center"/>
    </xf>
    <xf numFmtId="187" fontId="3" fillId="3" borderId="3" xfId="0" applyNumberFormat="1" applyFont="1" applyFill="1" applyBorder="1" applyAlignment="1">
      <alignment horizontal="center"/>
    </xf>
    <xf numFmtId="187" fontId="3" fillId="3" borderId="4" xfId="0" applyNumberFormat="1" applyFont="1" applyFill="1" applyBorder="1" applyAlignment="1">
      <alignment horizontal="center"/>
    </xf>
  </cellXfs>
  <cellStyles count="6">
    <cellStyle name="Comma" xfId="1" builtinId="3"/>
    <cellStyle name="Comma 2" xfId="3"/>
    <cellStyle name="Comma 4" xfId="4"/>
    <cellStyle name="Normal" xfId="0" builtinId="0"/>
    <cellStyle name="Normal 2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view="pageBreakPreview" topLeftCell="A23" zoomScale="90" zoomScaleNormal="90" zoomScaleSheetLayoutView="90" workbookViewId="0">
      <selection activeCell="E36" sqref="E36"/>
    </sheetView>
  </sheetViews>
  <sheetFormatPr defaultRowHeight="20.25" x14ac:dyDescent="0.3"/>
  <cols>
    <col min="1" max="1" width="67.5703125" style="7" customWidth="1"/>
    <col min="2" max="2" width="15.85546875" style="7" customWidth="1"/>
    <col min="3" max="3" width="15.42578125" style="7" customWidth="1"/>
    <col min="4" max="4" width="20.85546875" style="7" customWidth="1"/>
    <col min="5" max="5" width="121.5703125" style="7" customWidth="1"/>
    <col min="6" max="6" width="9.140625" style="44"/>
    <col min="7" max="7" width="9.7109375" style="44" bestFit="1" customWidth="1"/>
    <col min="8" max="16384" width="9.140625" style="44"/>
  </cols>
  <sheetData>
    <row r="1" spans="1:7" s="1" customFormat="1" ht="23.25" x14ac:dyDescent="0.35">
      <c r="A1" s="54" t="s">
        <v>18</v>
      </c>
      <c r="B1" s="54"/>
      <c r="C1" s="54"/>
      <c r="D1" s="54"/>
      <c r="E1" s="54"/>
    </row>
    <row r="2" spans="1:7" s="3" customFormat="1" ht="6" customHeight="1" x14ac:dyDescent="0.35">
      <c r="A2" s="2"/>
      <c r="B2" s="2"/>
      <c r="C2" s="2"/>
      <c r="D2" s="2"/>
      <c r="E2" s="2"/>
    </row>
    <row r="3" spans="1:7" s="1" customFormat="1" ht="20.25" customHeight="1" x14ac:dyDescent="0.3">
      <c r="A3" s="4" t="s">
        <v>19</v>
      </c>
      <c r="B3" s="4"/>
      <c r="C3" s="4"/>
      <c r="D3" s="5">
        <f>C12</f>
        <v>7181.1347851100008</v>
      </c>
      <c r="E3" s="6" t="s">
        <v>0</v>
      </c>
    </row>
    <row r="4" spans="1:7" s="1" customFormat="1" hidden="1" x14ac:dyDescent="0.3">
      <c r="A4" s="4" t="s">
        <v>1</v>
      </c>
      <c r="B4" s="4"/>
      <c r="C4" s="4"/>
      <c r="D4" s="5">
        <f>D3</f>
        <v>7181.1347851100008</v>
      </c>
      <c r="E4" s="6" t="s">
        <v>0</v>
      </c>
    </row>
    <row r="5" spans="1:7" s="1" customFormat="1" x14ac:dyDescent="0.3">
      <c r="A5" s="4" t="s">
        <v>2</v>
      </c>
      <c r="B5" s="4"/>
      <c r="C5" s="4"/>
      <c r="D5" s="4"/>
      <c r="E5" s="4"/>
    </row>
    <row r="6" spans="1:7" s="1" customFormat="1" ht="8.25" customHeight="1" x14ac:dyDescent="0.3">
      <c r="A6" s="7"/>
      <c r="B6" s="7"/>
      <c r="C6" s="7"/>
      <c r="D6" s="7"/>
      <c r="E6" s="7"/>
      <c r="G6" s="1" t="s">
        <v>14</v>
      </c>
    </row>
    <row r="7" spans="1:7" s="1" customFormat="1" x14ac:dyDescent="0.3">
      <c r="A7" s="4" t="s">
        <v>20</v>
      </c>
      <c r="B7" s="7"/>
      <c r="C7" s="7"/>
      <c r="D7" s="7"/>
      <c r="E7" s="7"/>
    </row>
    <row r="8" spans="1:7" s="1" customFormat="1" ht="21" thickBot="1" x14ac:dyDescent="0.35">
      <c r="A8" s="4"/>
      <c r="B8" s="7"/>
      <c r="C8" s="7"/>
      <c r="D8" s="7"/>
      <c r="E8" s="8" t="s">
        <v>3</v>
      </c>
    </row>
    <row r="9" spans="1:7" s="9" customFormat="1" ht="21.75" customHeight="1" thickBot="1" x14ac:dyDescent="0.35">
      <c r="A9" s="55" t="s">
        <v>4</v>
      </c>
      <c r="B9" s="58" t="s">
        <v>13</v>
      </c>
      <c r="C9" s="59"/>
      <c r="D9" s="60"/>
      <c r="E9" s="55" t="s">
        <v>5</v>
      </c>
    </row>
    <row r="10" spans="1:7" s="9" customFormat="1" x14ac:dyDescent="0.3">
      <c r="A10" s="56"/>
      <c r="B10" s="10" t="s">
        <v>6</v>
      </c>
      <c r="C10" s="11" t="s">
        <v>7</v>
      </c>
      <c r="D10" s="12" t="s">
        <v>8</v>
      </c>
      <c r="E10" s="56"/>
    </row>
    <row r="11" spans="1:7" s="9" customFormat="1" ht="21" thickBot="1" x14ac:dyDescent="0.35">
      <c r="A11" s="57"/>
      <c r="B11" s="13"/>
      <c r="C11" s="14"/>
      <c r="D11" s="15" t="s">
        <v>9</v>
      </c>
      <c r="E11" s="57"/>
    </row>
    <row r="12" spans="1:7" s="21" customFormat="1" x14ac:dyDescent="0.3">
      <c r="A12" s="16" t="s">
        <v>21</v>
      </c>
      <c r="B12" s="17">
        <v>11756.27</v>
      </c>
      <c r="C12" s="18">
        <f>C13+C43</f>
        <v>7181.1347851100008</v>
      </c>
      <c r="D12" s="19">
        <v>-4575.13</v>
      </c>
      <c r="E12" s="20"/>
    </row>
    <row r="13" spans="1:7" s="21" customFormat="1" x14ac:dyDescent="0.3">
      <c r="A13" s="22" t="s">
        <v>10</v>
      </c>
      <c r="B13" s="23">
        <v>11720.27</v>
      </c>
      <c r="C13" s="23">
        <f>SUM(C14:C42)-C21-C15</f>
        <v>7149.3347851100007</v>
      </c>
      <c r="D13" s="24">
        <v>-4570.93</v>
      </c>
      <c r="E13" s="25"/>
      <c r="G13" s="29"/>
    </row>
    <row r="14" spans="1:7" s="46" customFormat="1" x14ac:dyDescent="0.5">
      <c r="A14" s="50" t="s">
        <v>38</v>
      </c>
      <c r="B14" s="47">
        <v>1532.21</v>
      </c>
      <c r="C14" s="48">
        <v>1903</v>
      </c>
      <c r="D14" s="27">
        <f>C14-B14</f>
        <v>370.78999999999996</v>
      </c>
      <c r="E14" s="28" t="s">
        <v>34</v>
      </c>
    </row>
    <row r="15" spans="1:7" s="46" customFormat="1" x14ac:dyDescent="0.5">
      <c r="A15" s="26" t="s">
        <v>39</v>
      </c>
      <c r="B15" s="47">
        <v>380</v>
      </c>
      <c r="C15" s="48">
        <f>(9185.11/1000000)+419.52</f>
        <v>419.52918510999996</v>
      </c>
      <c r="D15" s="27">
        <f>C15-B15</f>
        <v>39.529185109999958</v>
      </c>
      <c r="E15" s="28"/>
    </row>
    <row r="16" spans="1:7" s="46" customFormat="1" x14ac:dyDescent="0.5">
      <c r="A16" s="50" t="s">
        <v>22</v>
      </c>
      <c r="B16" s="47">
        <v>380</v>
      </c>
      <c r="C16" s="48">
        <v>419.52</v>
      </c>
      <c r="D16" s="27">
        <f t="shared" ref="D16:D17" si="0">C16-B16</f>
        <v>39.519999999999982</v>
      </c>
      <c r="E16" s="28" t="s">
        <v>35</v>
      </c>
    </row>
    <row r="17" spans="1:5" s="46" customFormat="1" x14ac:dyDescent="0.5">
      <c r="A17" s="50" t="s">
        <v>23</v>
      </c>
      <c r="B17" s="47">
        <v>0</v>
      </c>
      <c r="C17" s="48">
        <f>9185.11/1000000</f>
        <v>9.1851099999999998E-3</v>
      </c>
      <c r="D17" s="27">
        <f t="shared" si="0"/>
        <v>9.1851099999999998E-3</v>
      </c>
      <c r="E17" s="28" t="s">
        <v>36</v>
      </c>
    </row>
    <row r="18" spans="1:5" s="46" customFormat="1" ht="40.5" x14ac:dyDescent="0.5">
      <c r="A18" s="50" t="s">
        <v>40</v>
      </c>
      <c r="B18" s="47">
        <v>3029.9</v>
      </c>
      <c r="C18" s="48">
        <v>1747</v>
      </c>
      <c r="D18" s="27">
        <f>C18-B18</f>
        <v>-1282.9000000000001</v>
      </c>
      <c r="E18" s="28" t="s">
        <v>60</v>
      </c>
    </row>
    <row r="19" spans="1:5" s="46" customFormat="1" x14ac:dyDescent="0.5">
      <c r="A19" s="26" t="s">
        <v>41</v>
      </c>
      <c r="B19" s="47">
        <v>69.790000000000006</v>
      </c>
      <c r="C19" s="48">
        <v>69.513035000000002</v>
      </c>
      <c r="D19" s="27">
        <f t="shared" ref="D19" si="1">C19-B19</f>
        <v>-0.27696500000000412</v>
      </c>
      <c r="E19" s="28" t="s">
        <v>35</v>
      </c>
    </row>
    <row r="20" spans="1:5" s="46" customFormat="1" x14ac:dyDescent="0.5">
      <c r="A20" s="50" t="s">
        <v>42</v>
      </c>
      <c r="B20" s="47">
        <v>24.55</v>
      </c>
      <c r="C20" s="48">
        <v>80.430000000000007</v>
      </c>
      <c r="D20" s="27">
        <f t="shared" ref="D20:D32" si="2">C20-B20</f>
        <v>55.88000000000001</v>
      </c>
      <c r="E20" s="28" t="s">
        <v>37</v>
      </c>
    </row>
    <row r="21" spans="1:5" s="46" customFormat="1" x14ac:dyDescent="0.5">
      <c r="A21" s="26" t="s">
        <v>43</v>
      </c>
      <c r="B21" s="47">
        <f>B22+B23</f>
        <v>1483.83</v>
      </c>
      <c r="C21" s="47">
        <f>C22+C23</f>
        <v>1173.8160700000001</v>
      </c>
      <c r="D21" s="51">
        <f t="shared" si="2"/>
        <v>-310.01392999999985</v>
      </c>
      <c r="E21" s="28"/>
    </row>
    <row r="22" spans="1:5" s="46" customFormat="1" x14ac:dyDescent="0.5">
      <c r="A22" s="49" t="s">
        <v>15</v>
      </c>
      <c r="B22" s="47">
        <v>363.83</v>
      </c>
      <c r="C22" s="48">
        <v>341.81607000000002</v>
      </c>
      <c r="D22" s="27">
        <f t="shared" si="2"/>
        <v>-22.013929999999959</v>
      </c>
      <c r="E22" s="28" t="s">
        <v>34</v>
      </c>
    </row>
    <row r="23" spans="1:5" s="46" customFormat="1" ht="40.5" x14ac:dyDescent="0.5">
      <c r="A23" s="50" t="s">
        <v>16</v>
      </c>
      <c r="B23" s="47">
        <v>1120</v>
      </c>
      <c r="C23" s="48">
        <v>832</v>
      </c>
      <c r="D23" s="27">
        <f t="shared" si="2"/>
        <v>-288</v>
      </c>
      <c r="E23" s="28" t="s">
        <v>17</v>
      </c>
    </row>
    <row r="24" spans="1:5" s="46" customFormat="1" x14ac:dyDescent="0.5">
      <c r="A24" s="50" t="s">
        <v>44</v>
      </c>
      <c r="B24" s="47">
        <v>90.7</v>
      </c>
      <c r="C24" s="48">
        <v>26.22</v>
      </c>
      <c r="D24" s="27">
        <f t="shared" si="2"/>
        <v>-64.48</v>
      </c>
      <c r="E24" s="28" t="s">
        <v>67</v>
      </c>
    </row>
    <row r="25" spans="1:5" s="46" customFormat="1" x14ac:dyDescent="0.5">
      <c r="A25" s="50"/>
      <c r="B25" s="47"/>
      <c r="C25" s="48"/>
      <c r="D25" s="27"/>
      <c r="E25" s="53" t="s">
        <v>68</v>
      </c>
    </row>
    <row r="26" spans="1:5" s="46" customFormat="1" x14ac:dyDescent="0.5">
      <c r="A26" s="50" t="s">
        <v>24</v>
      </c>
      <c r="B26" s="47">
        <v>249.05</v>
      </c>
      <c r="C26" s="48">
        <v>229.82649499999999</v>
      </c>
      <c r="D26" s="27">
        <f t="shared" si="2"/>
        <v>-19.223505000000017</v>
      </c>
      <c r="E26" s="28" t="s">
        <v>34</v>
      </c>
    </row>
    <row r="27" spans="1:5" s="46" customFormat="1" x14ac:dyDescent="0.5">
      <c r="A27" s="50" t="s">
        <v>45</v>
      </c>
      <c r="B27" s="47">
        <v>0</v>
      </c>
      <c r="C27" s="48">
        <v>1500</v>
      </c>
      <c r="D27" s="27">
        <f t="shared" si="2"/>
        <v>1500</v>
      </c>
      <c r="E27" s="28" t="s">
        <v>66</v>
      </c>
    </row>
    <row r="28" spans="1:5" s="46" customFormat="1" x14ac:dyDescent="0.5">
      <c r="A28" s="50" t="s">
        <v>46</v>
      </c>
      <c r="B28" s="47">
        <v>1244.8</v>
      </c>
      <c r="C28" s="48">
        <v>0</v>
      </c>
      <c r="D28" s="27">
        <f t="shared" si="2"/>
        <v>-1244.8</v>
      </c>
      <c r="E28" s="28" t="s">
        <v>70</v>
      </c>
    </row>
    <row r="29" spans="1:5" s="46" customFormat="1" x14ac:dyDescent="0.5">
      <c r="A29" s="50" t="s">
        <v>47</v>
      </c>
      <c r="B29" s="47">
        <v>1574.04</v>
      </c>
      <c r="C29" s="48">
        <v>0</v>
      </c>
      <c r="D29" s="27">
        <f t="shared" si="2"/>
        <v>-1574.04</v>
      </c>
      <c r="E29" s="28" t="s">
        <v>61</v>
      </c>
    </row>
    <row r="30" spans="1:5" s="46" customFormat="1" x14ac:dyDescent="0.5">
      <c r="A30" s="52" t="s">
        <v>48</v>
      </c>
      <c r="B30" s="47">
        <v>71.849999999999994</v>
      </c>
      <c r="C30" s="48">
        <v>0</v>
      </c>
      <c r="D30" s="27">
        <f t="shared" si="2"/>
        <v>-71.849999999999994</v>
      </c>
      <c r="E30" s="28" t="s">
        <v>71</v>
      </c>
    </row>
    <row r="31" spans="1:5" s="46" customFormat="1" x14ac:dyDescent="0.5">
      <c r="A31" s="52" t="s">
        <v>49</v>
      </c>
      <c r="B31" s="47">
        <v>1389.83</v>
      </c>
      <c r="C31" s="48">
        <v>0</v>
      </c>
      <c r="D31" s="27">
        <f t="shared" si="2"/>
        <v>-1389.83</v>
      </c>
      <c r="E31" s="28" t="s">
        <v>72</v>
      </c>
    </row>
    <row r="32" spans="1:5" s="46" customFormat="1" x14ac:dyDescent="0.5">
      <c r="A32" s="50" t="s">
        <v>50</v>
      </c>
      <c r="B32" s="47">
        <v>21</v>
      </c>
      <c r="C32" s="48">
        <v>0</v>
      </c>
      <c r="D32" s="27">
        <f t="shared" si="2"/>
        <v>-21</v>
      </c>
      <c r="E32" s="28" t="s">
        <v>29</v>
      </c>
    </row>
    <row r="33" spans="1:7" s="46" customFormat="1" x14ac:dyDescent="0.5">
      <c r="A33" s="50" t="s">
        <v>51</v>
      </c>
      <c r="B33" s="47">
        <v>5.0599999999999996</v>
      </c>
      <c r="C33" s="48">
        <v>0</v>
      </c>
      <c r="D33" s="27">
        <f t="shared" ref="D33:D34" si="3">C33-B33</f>
        <v>-5.0599999999999996</v>
      </c>
      <c r="E33" s="28" t="s">
        <v>31</v>
      </c>
    </row>
    <row r="34" spans="1:7" s="46" customFormat="1" ht="23.25" customHeight="1" x14ac:dyDescent="0.5">
      <c r="A34" s="50" t="s">
        <v>52</v>
      </c>
      <c r="B34" s="47">
        <v>0.35</v>
      </c>
      <c r="C34" s="48">
        <v>0</v>
      </c>
      <c r="D34" s="27">
        <f t="shared" si="3"/>
        <v>-0.35</v>
      </c>
      <c r="E34" s="28" t="s">
        <v>30</v>
      </c>
    </row>
    <row r="35" spans="1:7" s="46" customFormat="1" x14ac:dyDescent="0.5">
      <c r="A35" s="50" t="s">
        <v>53</v>
      </c>
      <c r="B35" s="47">
        <v>10.45</v>
      </c>
      <c r="C35" s="48">
        <v>0</v>
      </c>
      <c r="D35" s="27">
        <f>C35-B35</f>
        <v>-10.45</v>
      </c>
      <c r="E35" s="28" t="s">
        <v>29</v>
      </c>
    </row>
    <row r="36" spans="1:7" s="46" customFormat="1" x14ac:dyDescent="0.5">
      <c r="A36" s="50" t="s">
        <v>54</v>
      </c>
      <c r="B36" s="47">
        <v>0.31</v>
      </c>
      <c r="C36" s="48">
        <v>0</v>
      </c>
      <c r="D36" s="27">
        <f>C36-B36</f>
        <v>-0.31</v>
      </c>
      <c r="E36" s="28" t="s">
        <v>62</v>
      </c>
    </row>
    <row r="37" spans="1:7" s="46" customFormat="1" x14ac:dyDescent="0.5">
      <c r="A37" s="50" t="s">
        <v>69</v>
      </c>
      <c r="B37" s="47">
        <v>6.6</v>
      </c>
      <c r="C37" s="48">
        <v>0</v>
      </c>
      <c r="D37" s="27">
        <f>C37-B37</f>
        <v>-6.6</v>
      </c>
      <c r="E37" s="28" t="s">
        <v>62</v>
      </c>
    </row>
    <row r="38" spans="1:7" s="46" customFormat="1" x14ac:dyDescent="0.5">
      <c r="A38" s="50" t="s">
        <v>55</v>
      </c>
      <c r="B38" s="47">
        <v>19.29</v>
      </c>
      <c r="C38" s="48">
        <v>0</v>
      </c>
      <c r="D38" s="27">
        <f>C38-B38</f>
        <v>-19.29</v>
      </c>
      <c r="E38" s="28" t="s">
        <v>62</v>
      </c>
    </row>
    <row r="39" spans="1:7" s="46" customFormat="1" ht="21.75" customHeight="1" x14ac:dyDescent="0.5">
      <c r="A39" s="50" t="s">
        <v>56</v>
      </c>
      <c r="B39" s="47">
        <v>140.88999999999999</v>
      </c>
      <c r="C39" s="48">
        <v>0</v>
      </c>
      <c r="D39" s="27">
        <f>C39-B39</f>
        <v>-140.88999999999999</v>
      </c>
      <c r="E39" s="28" t="s">
        <v>29</v>
      </c>
    </row>
    <row r="40" spans="1:7" s="46" customFormat="1" x14ac:dyDescent="0.5">
      <c r="A40" s="50" t="s">
        <v>57</v>
      </c>
      <c r="B40" s="47">
        <v>259.52999999999997</v>
      </c>
      <c r="C40" s="48">
        <v>0</v>
      </c>
      <c r="D40" s="27">
        <f t="shared" ref="D40:D41" si="4">C40-B40</f>
        <v>-259.52999999999997</v>
      </c>
      <c r="E40" s="28" t="s">
        <v>64</v>
      </c>
    </row>
    <row r="41" spans="1:7" s="46" customFormat="1" x14ac:dyDescent="0.5">
      <c r="A41" s="50" t="s">
        <v>58</v>
      </c>
      <c r="B41" s="47">
        <v>33.450000000000003</v>
      </c>
      <c r="C41" s="48">
        <v>0</v>
      </c>
      <c r="D41" s="27">
        <f t="shared" si="4"/>
        <v>-33.450000000000003</v>
      </c>
      <c r="E41" s="28" t="s">
        <v>63</v>
      </c>
    </row>
    <row r="42" spans="1:7" s="46" customFormat="1" ht="21.75" customHeight="1" x14ac:dyDescent="0.5">
      <c r="A42" s="50" t="s">
        <v>59</v>
      </c>
      <c r="B42" s="47">
        <v>82.77</v>
      </c>
      <c r="C42" s="48">
        <v>0</v>
      </c>
      <c r="D42" s="27">
        <f>C42-B42</f>
        <v>-82.77</v>
      </c>
      <c r="E42" s="28" t="s">
        <v>29</v>
      </c>
    </row>
    <row r="43" spans="1:7" s="46" customFormat="1" x14ac:dyDescent="0.5">
      <c r="A43" s="30" t="s">
        <v>11</v>
      </c>
      <c r="B43" s="31">
        <f>SUM(B44:B46)</f>
        <v>36</v>
      </c>
      <c r="C43" s="32">
        <f>SUM(C44:C46)</f>
        <v>31.8</v>
      </c>
      <c r="D43" s="24">
        <f>C43-B43</f>
        <v>-4.1999999999999993</v>
      </c>
      <c r="E43" s="33"/>
    </row>
    <row r="44" spans="1:7" s="46" customFormat="1" x14ac:dyDescent="0.5">
      <c r="A44" s="26" t="s">
        <v>25</v>
      </c>
      <c r="B44" s="35">
        <v>0</v>
      </c>
      <c r="C44" s="36">
        <v>31.8</v>
      </c>
      <c r="D44" s="27">
        <f>C44-B44</f>
        <v>31.8</v>
      </c>
      <c r="E44" s="28" t="s">
        <v>65</v>
      </c>
    </row>
    <row r="45" spans="1:7" s="46" customFormat="1" x14ac:dyDescent="0.5">
      <c r="A45" s="26" t="s">
        <v>27</v>
      </c>
      <c r="B45" s="35">
        <v>35</v>
      </c>
      <c r="C45" s="36">
        <v>0</v>
      </c>
      <c r="D45" s="27">
        <f>C45-B45</f>
        <v>-35</v>
      </c>
      <c r="E45" s="28" t="s">
        <v>32</v>
      </c>
    </row>
    <row r="46" spans="1:7" s="46" customFormat="1" ht="21" thickBot="1" x14ac:dyDescent="0.55000000000000004">
      <c r="A46" s="26" t="s">
        <v>28</v>
      </c>
      <c r="B46" s="35">
        <v>1</v>
      </c>
      <c r="C46" s="36">
        <v>0</v>
      </c>
      <c r="D46" s="27">
        <f>C46-B46</f>
        <v>-1</v>
      </c>
      <c r="E46" s="28" t="s">
        <v>33</v>
      </c>
    </row>
    <row r="47" spans="1:7" s="38" customFormat="1" ht="21" hidden="1" thickBot="1" x14ac:dyDescent="0.55000000000000004">
      <c r="A47" s="34"/>
      <c r="B47" s="35">
        <v>0</v>
      </c>
      <c r="C47" s="36">
        <v>0</v>
      </c>
      <c r="D47" s="27">
        <f t="shared" ref="D47" si="5">C47-B47</f>
        <v>0</v>
      </c>
      <c r="E47" s="37"/>
    </row>
    <row r="48" spans="1:7" s="43" customFormat="1" ht="21" thickBot="1" x14ac:dyDescent="0.55000000000000004">
      <c r="A48" s="39" t="s">
        <v>26</v>
      </c>
      <c r="B48" s="40">
        <v>106847.87</v>
      </c>
      <c r="C48" s="41">
        <v>118073.77</v>
      </c>
      <c r="D48" s="41">
        <v>11225.89</v>
      </c>
      <c r="E48" s="42"/>
      <c r="G48" s="43" t="s">
        <v>12</v>
      </c>
    </row>
    <row r="49" spans="3:5" x14ac:dyDescent="0.3">
      <c r="E49" s="44"/>
    </row>
    <row r="50" spans="3:5" x14ac:dyDescent="0.3">
      <c r="D50" s="44"/>
      <c r="E50" s="44"/>
    </row>
    <row r="51" spans="3:5" x14ac:dyDescent="0.3">
      <c r="C51" s="45"/>
      <c r="E51" s="44"/>
    </row>
    <row r="52" spans="3:5" x14ac:dyDescent="0.3">
      <c r="C52" s="45"/>
      <c r="E52" s="44"/>
    </row>
    <row r="53" spans="3:5" x14ac:dyDescent="0.3">
      <c r="D53" s="45"/>
    </row>
  </sheetData>
  <mergeCells count="4">
    <mergeCell ref="A1:E1"/>
    <mergeCell ref="A9:A11"/>
    <mergeCell ref="B9:D9"/>
    <mergeCell ref="E9:E11"/>
  </mergeCells>
  <pageMargins left="0.39370078740157483" right="0.15748031496062992" top="0.31496062992125984" bottom="0.11811023622047245" header="0.31496062992125984" footer="0.11811023622047245"/>
  <pageSetup paperSize="9" scale="60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July</vt:lpstr>
      <vt:lpstr>July!Print_Area</vt:lpstr>
      <vt:lpstr>July!Print_Titles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Kiengkwan Ugsornwong</dc:creator>
  <cp:lastModifiedBy>Angsupondee Piyamethang</cp:lastModifiedBy>
  <cp:lastPrinted>2015-08-06T03:36:20Z</cp:lastPrinted>
  <dcterms:created xsi:type="dcterms:W3CDTF">2014-12-01T04:13:27Z</dcterms:created>
  <dcterms:modified xsi:type="dcterms:W3CDTF">2016-08-01T09:26:43Z</dcterms:modified>
</cp:coreProperties>
</file>